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10650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горизонтально'!$A$65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31" i="3" l="1"/>
  <c r="C11" i="3"/>
  <c r="C10" i="3"/>
  <c r="C9" i="3"/>
  <c r="C8" i="3"/>
  <c r="C7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B31" i="3" l="1"/>
  <c r="C2" i="2"/>
  <c r="B2" i="3"/>
  <c r="A5" i="3"/>
  <c r="F5" i="2"/>
  <c r="F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<sst xmlns="http://schemas.openxmlformats.org/spreadsheetml/2006/main" count="69" uniqueCount="41">
  <si>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</si>
  <si>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</si>
  <si>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</si>
  <si>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</si>
  <si>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</si>
  <si>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</si>
  <si>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</si>
  <si>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</si>
  <si>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</si>
  <si>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</si>
  <si>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</si>
  <si>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</si>
  <si>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</si>
  <si>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</si>
  <si>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</si>
  <si>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</si>
  <si>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</si>
  <si>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</si>
  <si>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</si>
  <si>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</si>
  <si>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</si>
  <si>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</si>
  <si>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</si>
  <si>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</si>
  <si>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</si>
  <si>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</si>
  <si>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</si>
  <si>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Сумма      за сутки</t>
  </si>
  <si>
    <t>Число</t>
  </si>
  <si>
    <t>Интервал</t>
  </si>
  <si>
    <t>Время</t>
  </si>
  <si>
    <t>POWER_HOUR</t>
  </si>
  <si>
    <t>Мощность по часовым интервалам</t>
  </si>
  <si>
    <t>Мощность, кВт</t>
  </si>
  <si>
    <t>Лимит, кВт</t>
  </si>
  <si>
    <t>Превышение лимита, кВт</t>
  </si>
  <si>
    <t>с учетом обходных выключателей</t>
  </si>
  <si>
    <t>активная энергия</t>
  </si>
  <si>
    <t>за 18.12.2019</t>
  </si>
  <si>
    <t>Поступление в сеть ВЭ, кВт</t>
  </si>
  <si>
    <t>Поступление в сеть ВЭ,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</si>
</sst>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3" fontId="10" fillId="0" borderId="0" xfId="0" applyNumberFormat="1" applyFont="1" applyAlignment="1">
      <alignment horizontal="center" vertical="top"/>
    </xf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0" fontId="5" fillId="0" borderId="13" xfId="0" applyFont="1" applyBorder="1" applyAlignment="1">
      <alignment wrapText="1"/>
    </xf>
    <xf numFmtId="0" fontId="8" fillId="0" borderId="14" xfId="0" applyFont="1" applyBorder="1" applyAlignment="1">
      <alignment horizontal="right"/>
    </xf>
    <xf numFmtId="1" fontId="5" fillId="0" borderId="14" xfId="0" applyNumberFormat="1" applyFont="1" applyBorder="1" applyAlignment="1">
      <alignment horizontal="right" wrapText="1"/>
    </xf>
    <xf numFmtId="1" fontId="5" fillId="0" borderId="15" xfId="0" applyNumberFormat="1" applyFont="1" applyBorder="1" applyAlignment="1">
      <alignment horizontal="right" wrapText="1"/>
    </xf>
    <xf numFmtId="3" fontId="3" fillId="0" borderId="16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/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165" fontId="3" fillId="0" borderId="1" xfId="0" applyNumberFormat="1" applyFont="1" applyBorder="1"/>
    <xf numFmtId="0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4.28515625" style="7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0.7109375" style="1" hidden="1" customWidth="1"/>
    <col min="28" max="16384" width="9.140625" style="1"/>
  </cols>
  <sheetData>
    <row r="2" spans="1:27" ht="24.75" customHeight="1" x14ac:dyDescent="0.2">
      <c r="C2" s="14"/>
      <c r="E2" s="25" t="s">
        <v>32</v>
      </c>
      <c r="F2" s="14"/>
      <c r="G2" s="14"/>
      <c r="H2" s="14"/>
      <c r="I2" s="14"/>
      <c r="J2" s="14"/>
    </row>
    <row r="3" spans="1:27" ht="21" customHeight="1" x14ac:dyDescent="0.2">
      <c r="C3" s="12"/>
      <c r="E3" s="15" t="s">
        <v>36</v>
      </c>
    </row>
    <row r="4" spans="1:27" ht="12.75" customHeight="1" x14ac:dyDescent="0.2">
      <c r="C4" s="12"/>
      <c r="Z4" s="3" t="s">
        <v>37</v>
      </c>
    </row>
    <row r="5" spans="1:27" ht="18.75" x14ac:dyDescent="0.2">
      <c r="B5" s="24"/>
      <c r="C5" s="12"/>
      <c r="Z5" s="2" t="s">
        <v>38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60" t="s">
        <v>26</v>
      </c>
      <c r="AA7" s="27" t="s">
        <v>27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61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2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1:8" ht="15.75" hidden="1" customHeight="1" x14ac:dyDescent="0.2">
      <c r="A65" s="6" t="s">
        <v>31</v>
      </c>
      <c r="C65" s="11">
        <v>1</v>
      </c>
      <c r="D65" s="12">
        <v>0</v>
      </c>
      <c r="E65" s="12">
        <v>0</v>
      </c>
      <c r="F65" s="12">
        <v>0</v>
      </c>
      <c r="G65" s="12">
        <v>1</v>
      </c>
      <c r="H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24" sqref="F24"/>
    </sheetView>
  </sheetViews>
  <sheetFormatPr defaultRowHeight="12.75" x14ac:dyDescent="0.2"/>
  <cols>
    <col min="1" max="1" width="11.5703125" style="1" customWidth="1"/>
    <col min="2" max="54" width="18.7109375" style="48" customWidth="1"/>
    <col min="55" max="16384" width="9.140625" style="1"/>
  </cols>
  <sheetData>
    <row r="1" spans="1:54" x14ac:dyDescent="0.2">
      <c r="A1" s="45"/>
    </row>
    <row r="2" spans="1:54" ht="25.5" x14ac:dyDescent="0.35">
      <c r="A2" s="45"/>
      <c r="B2" s="54" t="str">
        <f>'Время горизонтально'!E2</f>
        <v>Мощность по часовым интервалам</v>
      </c>
    </row>
    <row r="3" spans="1:54" ht="15.75" x14ac:dyDescent="0.25">
      <c r="A3" s="45"/>
      <c r="B3" s="55"/>
    </row>
    <row r="4" spans="1:54" s="52" customFormat="1" ht="15.75" x14ac:dyDescent="0.25">
      <c r="A4" s="47"/>
      <c r="B4" s="56"/>
      <c r="C4" s="56"/>
      <c r="D4" s="56"/>
      <c r="E4" s="56"/>
      <c r="F4" s="35" t="s">
        <v>37</v>
      </c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</row>
    <row r="5" spans="1:54" s="53" customFormat="1" ht="15.75" x14ac:dyDescent="0.25">
      <c r="A5" s="46" t="str">
        <f>IF(group="","",group)</f>
        <v/>
      </c>
      <c r="B5" s="55"/>
      <c r="C5" s="55"/>
      <c r="D5" s="55"/>
      <c r="E5" s="55"/>
      <c r="F5" s="36" t="s">
        <v>38</v>
      </c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</row>
    <row r="6" spans="1:54" s="59" customFormat="1" ht="35.25" customHeight="1" x14ac:dyDescent="0.2">
      <c r="A6" s="74" t="s">
        <v>30</v>
      </c>
      <c r="B6" s="75" t="s">
        <v>39</v>
      </c>
      <c r="C6" s="75" t="s">
        <v>40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</row>
    <row r="7" spans="1:54" x14ac:dyDescent="0.2">
      <c r="A7" s="69" t="s">
        <v>3</v>
      </c>
      <c r="B7" s="76">
        <v>530009.33299999998</v>
      </c>
      <c r="C7" s="70">
        <f>start3/1000</f>
        <v>530.00933299999997</v>
      </c>
    </row>
    <row r="8" spans="1:54" x14ac:dyDescent="0.2">
      <c r="A8" s="69" t="s">
        <v>4</v>
      </c>
      <c r="B8" s="76">
        <v>527280.70299999998</v>
      </c>
      <c r="C8" s="70">
        <f>B8/1000</f>
        <v>527.28070300000002</v>
      </c>
    </row>
    <row r="9" spans="1:54" x14ac:dyDescent="0.2">
      <c r="A9" s="69" t="s">
        <v>5</v>
      </c>
      <c r="B9" s="76">
        <v>520573.05699999997</v>
      </c>
      <c r="C9" s="70">
        <f>B9/1000</f>
        <v>520.57305699999995</v>
      </c>
    </row>
    <row r="10" spans="1:54" x14ac:dyDescent="0.2">
      <c r="A10" s="69" t="s">
        <v>6</v>
      </c>
      <c r="B10" s="76">
        <v>508214.66600000003</v>
      </c>
      <c r="C10" s="70">
        <f>B10/1000</f>
        <v>508.21466600000002</v>
      </c>
    </row>
    <row r="11" spans="1:54" x14ac:dyDescent="0.2">
      <c r="A11" s="69" t="s">
        <v>7</v>
      </c>
      <c r="B11" s="76">
        <v>526814.29399999999</v>
      </c>
      <c r="C11" s="70">
        <f>B11/1000</f>
        <v>526.81429400000002</v>
      </c>
    </row>
    <row r="12" spans="1:54" x14ac:dyDescent="0.2">
      <c r="A12" s="69" t="s">
        <v>8</v>
      </c>
      <c r="B12" s="76">
        <v>543248.48</v>
      </c>
      <c r="C12" s="70">
        <f t="shared" ref="C12:C30" si="0">B12/1000</f>
        <v>543.24847999999997</v>
      </c>
    </row>
    <row r="13" spans="1:54" x14ac:dyDescent="0.2">
      <c r="A13" s="69" t="s">
        <v>9</v>
      </c>
      <c r="B13" s="76">
        <v>577148.61600000004</v>
      </c>
      <c r="C13" s="70">
        <f t="shared" si="0"/>
        <v>577.14861600000006</v>
      </c>
    </row>
    <row r="14" spans="1:54" x14ac:dyDescent="0.2">
      <c r="A14" s="69" t="s">
        <v>10</v>
      </c>
      <c r="B14" s="76">
        <v>616850.27899999998</v>
      </c>
      <c r="C14" s="70">
        <f t="shared" si="0"/>
        <v>616.850279</v>
      </c>
    </row>
    <row r="15" spans="1:54" x14ac:dyDescent="0.2">
      <c r="A15" s="69" t="s">
        <v>11</v>
      </c>
      <c r="B15" s="76">
        <v>675818.51</v>
      </c>
      <c r="C15" s="70">
        <f t="shared" si="0"/>
        <v>675.81851000000006</v>
      </c>
    </row>
    <row r="16" spans="1:54" x14ac:dyDescent="0.2">
      <c r="A16" s="69" t="s">
        <v>12</v>
      </c>
      <c r="B16" s="76">
        <v>690267.75699999998</v>
      </c>
      <c r="C16" s="70">
        <f t="shared" si="0"/>
        <v>690.26775699999996</v>
      </c>
    </row>
    <row r="17" spans="1:3" x14ac:dyDescent="0.2">
      <c r="A17" s="69" t="s">
        <v>13</v>
      </c>
      <c r="B17" s="76">
        <v>680396.21799999999</v>
      </c>
      <c r="C17" s="70">
        <f t="shared" si="0"/>
        <v>680.39621799999998</v>
      </c>
    </row>
    <row r="18" spans="1:3" x14ac:dyDescent="0.2">
      <c r="A18" s="69" t="s">
        <v>14</v>
      </c>
      <c r="B18" s="76">
        <v>689100.223</v>
      </c>
      <c r="C18" s="70">
        <f t="shared" si="0"/>
        <v>689.10022300000003</v>
      </c>
    </row>
    <row r="19" spans="1:3" x14ac:dyDescent="0.2">
      <c r="A19" s="69" t="s">
        <v>15</v>
      </c>
      <c r="B19" s="76">
        <v>659433.554</v>
      </c>
      <c r="C19" s="70">
        <f t="shared" si="0"/>
        <v>659.43355399999996</v>
      </c>
    </row>
    <row r="20" spans="1:3" x14ac:dyDescent="0.2">
      <c r="A20" s="69" t="s">
        <v>16</v>
      </c>
      <c r="B20" s="76">
        <v>688572.89399999997</v>
      </c>
      <c r="C20" s="70">
        <f t="shared" si="0"/>
        <v>688.57289400000002</v>
      </c>
    </row>
    <row r="21" spans="1:3" x14ac:dyDescent="0.2">
      <c r="A21" s="69" t="s">
        <v>17</v>
      </c>
      <c r="B21" s="76">
        <v>690173.12899999996</v>
      </c>
      <c r="C21" s="70">
        <f t="shared" si="0"/>
        <v>690.1731289999999</v>
      </c>
    </row>
    <row r="22" spans="1:3" x14ac:dyDescent="0.2">
      <c r="A22" s="69" t="s">
        <v>18</v>
      </c>
      <c r="B22" s="76">
        <v>695836.277</v>
      </c>
      <c r="C22" s="70">
        <f t="shared" si="0"/>
        <v>695.836277</v>
      </c>
    </row>
    <row r="23" spans="1:3" x14ac:dyDescent="0.2">
      <c r="A23" s="69" t="s">
        <v>19</v>
      </c>
      <c r="B23" s="76">
        <v>706791.652</v>
      </c>
      <c r="C23" s="70">
        <f t="shared" si="0"/>
        <v>706.791652</v>
      </c>
    </row>
    <row r="24" spans="1:3" x14ac:dyDescent="0.2">
      <c r="A24" s="69" t="s">
        <v>20</v>
      </c>
      <c r="B24" s="76">
        <v>680300.125</v>
      </c>
      <c r="C24" s="70">
        <f t="shared" si="0"/>
        <v>680.30012499999998</v>
      </c>
    </row>
    <row r="25" spans="1:3" x14ac:dyDescent="0.2">
      <c r="A25" s="69" t="s">
        <v>21</v>
      </c>
      <c r="B25" s="76">
        <v>668967.08299999998</v>
      </c>
      <c r="C25" s="70">
        <f t="shared" si="0"/>
        <v>668.967083</v>
      </c>
    </row>
    <row r="26" spans="1:3" x14ac:dyDescent="0.2">
      <c r="A26" s="69" t="s">
        <v>22</v>
      </c>
      <c r="B26" s="76">
        <v>655334.56099999999</v>
      </c>
      <c r="C26" s="70">
        <f t="shared" si="0"/>
        <v>655.33456100000001</v>
      </c>
    </row>
    <row r="27" spans="1:3" x14ac:dyDescent="0.2">
      <c r="A27" s="69" t="s">
        <v>23</v>
      </c>
      <c r="B27" s="76">
        <v>640276.174</v>
      </c>
      <c r="C27" s="70">
        <f t="shared" si="0"/>
        <v>640.27617399999997</v>
      </c>
    </row>
    <row r="28" spans="1:3" x14ac:dyDescent="0.2">
      <c r="A28" s="69" t="s">
        <v>24</v>
      </c>
      <c r="B28" s="76">
        <v>634862.89800000004</v>
      </c>
      <c r="C28" s="70">
        <f t="shared" si="0"/>
        <v>634.86289800000009</v>
      </c>
    </row>
    <row r="29" spans="1:3" x14ac:dyDescent="0.2">
      <c r="A29" s="69" t="s">
        <v>25</v>
      </c>
      <c r="B29" s="76">
        <v>600095.86800000002</v>
      </c>
      <c r="C29" s="70">
        <f t="shared" si="0"/>
        <v>600.095868</v>
      </c>
    </row>
    <row r="30" spans="1:3" x14ac:dyDescent="0.2">
      <c r="A30" s="69" t="s">
        <v>26</v>
      </c>
      <c r="B30" s="76">
        <v>574078.326</v>
      </c>
      <c r="C30" s="70">
        <f t="shared" si="0"/>
        <v>574.07832599999995</v>
      </c>
    </row>
    <row r="31" spans="1:3" s="57" customFormat="1" x14ac:dyDescent="0.2">
      <c r="A31" s="71" t="s">
        <v>2</v>
      </c>
      <c r="B31" s="72">
        <f>SUM(B7:B30)</f>
        <v>14980444.677000003</v>
      </c>
      <c r="C31" s="73">
        <f>SUM(C7:C30)</f>
        <v>14980.444677000001</v>
      </c>
    </row>
  </sheetData>
  <phoneticPr fontId="1" type="noConversion"/>
  <pageMargins left="0.59055118110236227" right="0.59055118110236227" top="0.39370078740157483" bottom="0.59055118110236227" header="0.51181102362204722" footer="0.31496062992125984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36.140625" style="49" customWidth="1"/>
    <col min="2" max="2" width="10.28515625" style="50" hidden="1" customWidth="1"/>
    <col min="3" max="3" width="14.7109375" style="30" customWidth="1"/>
    <col min="4" max="4" width="16.5703125" style="31" customWidth="1"/>
    <col min="5" max="5" width="16.5703125" style="32" customWidth="1"/>
    <col min="6" max="6" width="16.5703125" style="31" customWidth="1"/>
    <col min="7" max="16384" width="9.140625" style="1"/>
  </cols>
  <sheetData>
    <row r="1" spans="1:6" ht="12.75" customHeight="1" x14ac:dyDescent="0.25"/>
    <row r="2" spans="1:6" ht="25.5" x14ac:dyDescent="0.25">
      <c r="A2" s="51"/>
      <c r="B2" s="51"/>
      <c r="C2" s="33" t="str">
        <f>'Время горизонтально'!E2</f>
        <v>Мощность по часовым интервалам</v>
      </c>
    </row>
    <row r="3" spans="1:6" ht="21" customHeight="1" x14ac:dyDescent="0.3">
      <c r="C3" s="38" t="str">
        <f>IF(isOV="","",isOV)</f>
        <v>с учетом обходных выключателей</v>
      </c>
    </row>
    <row r="4" spans="1:6" x14ac:dyDescent="0.25">
      <c r="A4" s="34" t="str">
        <f>IF(group="","",group)</f>
        <v/>
      </c>
      <c r="F4" s="35" t="str">
        <f>IF(energy="","",energy)</f>
        <v>активная энергия</v>
      </c>
    </row>
    <row r="5" spans="1:6" ht="15.75" customHeight="1" thickBot="1" x14ac:dyDescent="0.3">
      <c r="F5" s="36" t="str">
        <f>IF(period="","",period)</f>
        <v>за 18.12.2019</v>
      </c>
    </row>
    <row r="6" spans="1:6" s="37" customFormat="1" ht="34.5" customHeight="1" thickBot="1" x14ac:dyDescent="0.25">
      <c r="A6" s="39" t="s">
        <v>1</v>
      </c>
      <c r="B6" s="40" t="s">
        <v>28</v>
      </c>
      <c r="C6" s="41" t="s">
        <v>29</v>
      </c>
      <c r="D6" s="42" t="s">
        <v>33</v>
      </c>
      <c r="E6" s="43" t="s">
        <v>34</v>
      </c>
      <c r="F6" s="44" t="s">
        <v>35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2006-01-25T11:38:28Z</cp:lastPrinted>
  <dcterms:created xsi:type="dcterms:W3CDTF">2006-01-12T11:13:46Z</dcterms:created>
  <dcterms:modified xsi:type="dcterms:W3CDTF">2020-01-24T05:08:59Z</dcterms:modified>
</cp:coreProperties>
</file>