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горизонтально'!$A$65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31" i="3" l="1"/>
  <c r="D31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7" i="3"/>
  <c r="B31" i="3"/>
  <c r="C7" i="3"/>
  <c r="C31" i="3" s="1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8" i="3"/>
  <c r="C2" i="2" l="1"/>
  <c r="B2" i="3"/>
  <c r="A5" i="3"/>
  <c r="F5" i="2"/>
  <c r="F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<sst xmlns="http://schemas.openxmlformats.org/spreadsheetml/2006/main" count="71" uniqueCount="43">
  <si>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</si>
  <si>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</si>
  <si>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</si>
  <si>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</si>
  <si>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</si>
  <si>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</si>
  <si>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</si>
  <si>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</si>
  <si>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</si>
  <si>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</si>
  <si>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</si>
  <si>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</si>
  <si>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</si>
  <si>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</si>
  <si>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</si>
  <si>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</si>
  <si>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</si>
  <si>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</si>
  <si>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</si>
  <si>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</si>
  <si>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</si>
  <si>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</si>
  <si>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</si>
  <si>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</si>
  <si>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</si>
  <si>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</si>
  <si>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</si>
  <si>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Сумма      за сутки</t>
  </si>
  <si>
    <t>Число</t>
  </si>
  <si>
    <t>Интервал</t>
  </si>
  <si>
    <t>Время</t>
  </si>
  <si>
    <t>POWER_HOUR</t>
  </si>
  <si>
    <t>Мощность по часовым интервалам</t>
  </si>
  <si>
    <t>Мощность, кВт</t>
  </si>
  <si>
    <t>Лимит, кВт</t>
  </si>
  <si>
    <t>Превышение лимита, кВт</t>
  </si>
  <si>
    <t>с учетом обходных выключателей</t>
  </si>
  <si>
    <t>активная энергия</t>
  </si>
  <si>
    <t>за 19.06.2024</t>
  </si>
  <si>
    <t>Поступление в сеть ВЭ, МВт</t>
  </si>
  <si>
    <t>Поступление в сеть ВЭ, кВт</t>
  </si>
  <si>
    <t>Потребление энергосистемы, МВт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</si>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</sst>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9" formatCode="0.0%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3" fontId="10" fillId="0" borderId="0" xfId="0" applyNumberFormat="1" applyFont="1" applyAlignment="1">
      <alignment horizontal="center" vertical="top"/>
    </xf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0" fontId="5" fillId="0" borderId="13" xfId="0" applyFont="1" applyBorder="1" applyAlignment="1">
      <alignment wrapText="1"/>
    </xf>
    <xf numFmtId="0" fontId="8" fillId="0" borderId="14" xfId="0" applyFont="1" applyBorder="1" applyAlignment="1">
      <alignment horizontal="right"/>
    </xf>
    <xf numFmtId="1" fontId="5" fillId="0" borderId="14" xfId="0" applyNumberFormat="1" applyFont="1" applyBorder="1" applyAlignment="1">
      <alignment horizontal="right" wrapText="1"/>
    </xf>
    <xf numFmtId="1" fontId="5" fillId="0" borderId="15" xfId="0" applyNumberFormat="1" applyFont="1" applyBorder="1" applyAlignment="1">
      <alignment horizontal="right" wrapText="1"/>
    </xf>
    <xf numFmtId="3" fontId="3" fillId="0" borderId="16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169" fontId="2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9" fontId="3" fillId="0" borderId="1" xfId="1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4.28515625" style="7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0.7109375" style="1" hidden="1" customWidth="1"/>
    <col min="28" max="16384" width="9.140625" style="1"/>
  </cols>
  <sheetData>
    <row r="2" spans="1:27" ht="24.75" customHeight="1" x14ac:dyDescent="0.2">
      <c r="C2" s="14"/>
      <c r="E2" s="25" t="s">
        <v>32</v>
      </c>
      <c r="F2" s="14"/>
      <c r="G2" s="14"/>
      <c r="H2" s="14"/>
      <c r="I2" s="14"/>
      <c r="J2" s="14"/>
    </row>
    <row r="3" spans="1:27" ht="21" customHeight="1" x14ac:dyDescent="0.2">
      <c r="C3" s="12"/>
      <c r="E3" s="15" t="s">
        <v>36</v>
      </c>
    </row>
    <row r="4" spans="1:27" ht="12.75" customHeight="1" x14ac:dyDescent="0.2">
      <c r="C4" s="12"/>
      <c r="Z4" s="3" t="s">
        <v>37</v>
      </c>
    </row>
    <row r="5" spans="1:27" ht="18.75" x14ac:dyDescent="0.2">
      <c r="B5" s="24"/>
      <c r="C5" s="12"/>
      <c r="Z5" s="2" t="s">
        <v>38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60" t="s">
        <v>26</v>
      </c>
      <c r="AA7" s="27" t="s">
        <v>27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61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2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1:8" ht="15.75" hidden="1" customHeight="1" x14ac:dyDescent="0.2">
      <c r="A65" s="6" t="s">
        <v>31</v>
      </c>
      <c r="C65" s="11">
        <v>1</v>
      </c>
      <c r="D65" s="12">
        <v>0</v>
      </c>
      <c r="E65" s="12">
        <v>0</v>
      </c>
      <c r="F65" s="12">
        <v>0</v>
      </c>
      <c r="G65" s="12">
        <v>1</v>
      </c>
      <c r="H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32" sqref="E32"/>
    </sheetView>
  </sheetViews>
  <sheetFormatPr defaultRowHeight="12.75" x14ac:dyDescent="0.2"/>
  <cols>
    <col min="1" max="1" width="11.5703125" style="1" customWidth="1"/>
    <col min="2" max="53" width="18.7109375" style="48" customWidth="1"/>
    <col min="54" max="16384" width="9.140625" style="1"/>
  </cols>
  <sheetData>
    <row r="1" spans="1:53" x14ac:dyDescent="0.2">
      <c r="A1" s="45"/>
    </row>
    <row r="2" spans="1:53" ht="25.5" x14ac:dyDescent="0.35">
      <c r="A2" s="45"/>
      <c r="B2" s="54" t="str">
        <f>'Время горизонтально'!E2</f>
        <v>Мощность по часовым интервалам</v>
      </c>
    </row>
    <row r="3" spans="1:53" ht="15.75" x14ac:dyDescent="0.25">
      <c r="A3" s="45"/>
      <c r="B3" s="55"/>
    </row>
    <row r="4" spans="1:53" s="52" customFormat="1" ht="15.75" x14ac:dyDescent="0.25">
      <c r="A4" s="47"/>
      <c r="B4" s="56"/>
      <c r="C4" s="56"/>
      <c r="D4" s="56"/>
      <c r="E4" s="35" t="s">
        <v>37</v>
      </c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</row>
    <row r="5" spans="1:53" s="53" customFormat="1" ht="15.75" x14ac:dyDescent="0.25">
      <c r="A5" s="46" t="str">
        <f>IF(group="","",group)</f>
        <v/>
      </c>
      <c r="B5" s="55"/>
      <c r="C5" s="55"/>
      <c r="D5" s="55"/>
      <c r="E5" s="36" t="s">
        <v>38</v>
      </c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</row>
    <row r="6" spans="1:53" s="59" customFormat="1" ht="35.25" customHeight="1" x14ac:dyDescent="0.2">
      <c r="A6" s="69" t="s">
        <v>30</v>
      </c>
      <c r="B6" s="70" t="s">
        <v>40</v>
      </c>
      <c r="C6" s="70" t="s">
        <v>39</v>
      </c>
      <c r="D6" s="70" t="s">
        <v>41</v>
      </c>
      <c r="E6" s="70" t="s">
        <v>42</v>
      </c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</row>
    <row r="7" spans="1:53" x14ac:dyDescent="0.2">
      <c r="A7" s="70" t="s">
        <v>3</v>
      </c>
      <c r="B7" s="71">
        <v>371274.272</v>
      </c>
      <c r="C7" s="75">
        <f>B7/1000</f>
        <v>371.274272</v>
      </c>
      <c r="D7" s="71">
        <v>1358.24</v>
      </c>
      <c r="E7" s="72">
        <f>C7/D7</f>
        <v>0.27334953469195428</v>
      </c>
    </row>
    <row r="8" spans="1:53" x14ac:dyDescent="0.2">
      <c r="A8" s="70" t="s">
        <v>4</v>
      </c>
      <c r="B8" s="71">
        <v>370542.20699999999</v>
      </c>
      <c r="C8" s="76">
        <f>B8/1000</f>
        <v>370.54220700000002</v>
      </c>
      <c r="D8" s="71">
        <v>1256.58</v>
      </c>
      <c r="E8" s="72">
        <f t="shared" ref="E8:E30" si="0">C8/D8</f>
        <v>0.29488150933486135</v>
      </c>
    </row>
    <row r="9" spans="1:53" x14ac:dyDescent="0.2">
      <c r="A9" s="70" t="s">
        <v>5</v>
      </c>
      <c r="B9" s="71">
        <v>370253.98452100001</v>
      </c>
      <c r="C9" s="76">
        <f t="shared" ref="C9:C30" si="1">B9/1000</f>
        <v>370.25398452100001</v>
      </c>
      <c r="D9" s="71">
        <v>1355.74</v>
      </c>
      <c r="E9" s="72">
        <f t="shared" si="0"/>
        <v>0.27310102565462402</v>
      </c>
    </row>
    <row r="10" spans="1:53" x14ac:dyDescent="0.2">
      <c r="A10" s="70" t="s">
        <v>6</v>
      </c>
      <c r="B10" s="71">
        <v>380268.48</v>
      </c>
      <c r="C10" s="76">
        <f t="shared" si="1"/>
        <v>380.26847999999995</v>
      </c>
      <c r="D10" s="71">
        <v>1324.27</v>
      </c>
      <c r="E10" s="72">
        <f t="shared" si="0"/>
        <v>0.28715328445105603</v>
      </c>
    </row>
    <row r="11" spans="1:53" x14ac:dyDescent="0.2">
      <c r="A11" s="70" t="s">
        <v>7</v>
      </c>
      <c r="B11" s="71">
        <v>374447.53700000001</v>
      </c>
      <c r="C11" s="76">
        <f t="shared" si="1"/>
        <v>374.44753700000001</v>
      </c>
      <c r="D11" s="71">
        <v>1357.46</v>
      </c>
      <c r="E11" s="72">
        <f t="shared" si="0"/>
        <v>0.27584425102765459</v>
      </c>
    </row>
    <row r="12" spans="1:53" x14ac:dyDescent="0.2">
      <c r="A12" s="70" t="s">
        <v>8</v>
      </c>
      <c r="B12" s="71">
        <v>379933.67300000001</v>
      </c>
      <c r="C12" s="76">
        <f t="shared" si="1"/>
        <v>379.933673</v>
      </c>
      <c r="D12" s="71">
        <v>1371.42</v>
      </c>
      <c r="E12" s="72">
        <f t="shared" si="0"/>
        <v>0.27703670137521691</v>
      </c>
    </row>
    <row r="13" spans="1:53" x14ac:dyDescent="0.2">
      <c r="A13" s="70" t="s">
        <v>9</v>
      </c>
      <c r="B13" s="71">
        <v>414565.12152099999</v>
      </c>
      <c r="C13" s="76">
        <f t="shared" si="1"/>
        <v>414.56512152099998</v>
      </c>
      <c r="D13" s="71">
        <v>1381.73</v>
      </c>
      <c r="E13" s="72">
        <f t="shared" si="0"/>
        <v>0.30003337954665527</v>
      </c>
    </row>
    <row r="14" spans="1:53" x14ac:dyDescent="0.2">
      <c r="A14" s="70" t="s">
        <v>10</v>
      </c>
      <c r="B14" s="71">
        <v>463858.24</v>
      </c>
      <c r="C14" s="76">
        <f t="shared" si="1"/>
        <v>463.85823999999997</v>
      </c>
      <c r="D14" s="71">
        <v>1450.57</v>
      </c>
      <c r="E14" s="72">
        <f t="shared" si="0"/>
        <v>0.31977652922644201</v>
      </c>
    </row>
    <row r="15" spans="1:53" x14ac:dyDescent="0.2">
      <c r="A15" s="70" t="s">
        <v>11</v>
      </c>
      <c r="B15" s="71">
        <v>520021.245</v>
      </c>
      <c r="C15" s="76">
        <f t="shared" si="1"/>
        <v>520.02124500000002</v>
      </c>
      <c r="D15" s="71">
        <v>1500.86</v>
      </c>
      <c r="E15" s="72">
        <f t="shared" si="0"/>
        <v>0.34648218021667582</v>
      </c>
    </row>
    <row r="16" spans="1:53" x14ac:dyDescent="0.2">
      <c r="A16" s="70" t="s">
        <v>12</v>
      </c>
      <c r="B16" s="71">
        <v>550367.53652099997</v>
      </c>
      <c r="C16" s="76">
        <f t="shared" si="1"/>
        <v>550.36753652099992</v>
      </c>
      <c r="D16" s="71">
        <v>1505.52</v>
      </c>
      <c r="E16" s="72">
        <f t="shared" si="0"/>
        <v>0.36556640663757367</v>
      </c>
    </row>
    <row r="17" spans="1:5" x14ac:dyDescent="0.2">
      <c r="A17" s="70" t="s">
        <v>13</v>
      </c>
      <c r="B17" s="71">
        <v>535703.35600000003</v>
      </c>
      <c r="C17" s="76">
        <f t="shared" si="1"/>
        <v>535.70335599999999</v>
      </c>
      <c r="D17" s="71">
        <v>1493</v>
      </c>
      <c r="E17" s="72">
        <f t="shared" si="0"/>
        <v>0.35881001741460145</v>
      </c>
    </row>
    <row r="18" spans="1:5" x14ac:dyDescent="0.2">
      <c r="A18" s="70" t="s">
        <v>14</v>
      </c>
      <c r="B18" s="71">
        <v>527957.14800000004</v>
      </c>
      <c r="C18" s="76">
        <f t="shared" si="1"/>
        <v>527.95714800000007</v>
      </c>
      <c r="D18" s="71">
        <v>1486.79</v>
      </c>
      <c r="E18" s="72">
        <f t="shared" si="0"/>
        <v>0.35509866759932479</v>
      </c>
    </row>
    <row r="19" spans="1:5" x14ac:dyDescent="0.2">
      <c r="A19" s="70" t="s">
        <v>15</v>
      </c>
      <c r="B19" s="71">
        <v>517646.92152099998</v>
      </c>
      <c r="C19" s="76">
        <f t="shared" si="1"/>
        <v>517.64692152099997</v>
      </c>
      <c r="D19" s="71">
        <v>1509.42</v>
      </c>
      <c r="E19" s="72">
        <f t="shared" si="0"/>
        <v>0.34294425774204657</v>
      </c>
    </row>
    <row r="20" spans="1:5" x14ac:dyDescent="0.2">
      <c r="A20" s="70" t="s">
        <v>16</v>
      </c>
      <c r="B20" s="71">
        <v>536742.43700000003</v>
      </c>
      <c r="C20" s="76">
        <f t="shared" si="1"/>
        <v>536.742437</v>
      </c>
      <c r="D20" s="71">
        <v>1517.81</v>
      </c>
      <c r="E20" s="72">
        <f t="shared" si="0"/>
        <v>0.35362953004658026</v>
      </c>
    </row>
    <row r="21" spans="1:5" x14ac:dyDescent="0.2">
      <c r="A21" s="70" t="s">
        <v>17</v>
      </c>
      <c r="B21" s="71">
        <v>533364.75600000005</v>
      </c>
      <c r="C21" s="76">
        <f t="shared" si="1"/>
        <v>533.36475600000006</v>
      </c>
      <c r="D21" s="71">
        <v>1430.98</v>
      </c>
      <c r="E21" s="72">
        <f t="shared" si="0"/>
        <v>0.37272691162699689</v>
      </c>
    </row>
    <row r="22" spans="1:5" x14ac:dyDescent="0.2">
      <c r="A22" s="70" t="s">
        <v>18</v>
      </c>
      <c r="B22" s="71">
        <v>519005.702521</v>
      </c>
      <c r="C22" s="76">
        <f t="shared" si="1"/>
        <v>519.00570252099999</v>
      </c>
      <c r="D22" s="71">
        <v>1493.55</v>
      </c>
      <c r="E22" s="72">
        <f t="shared" si="0"/>
        <v>0.34749804326671352</v>
      </c>
    </row>
    <row r="23" spans="1:5" x14ac:dyDescent="0.2">
      <c r="A23" s="70" t="s">
        <v>19</v>
      </c>
      <c r="B23" s="71">
        <v>505635.41800000001</v>
      </c>
      <c r="C23" s="76">
        <f t="shared" si="1"/>
        <v>505.63541800000002</v>
      </c>
      <c r="D23" s="71">
        <v>1440.81</v>
      </c>
      <c r="E23" s="72">
        <f t="shared" si="0"/>
        <v>0.35093830414836102</v>
      </c>
    </row>
    <row r="24" spans="1:5" x14ac:dyDescent="0.2">
      <c r="A24" s="70" t="s">
        <v>20</v>
      </c>
      <c r="B24" s="71">
        <v>483745.587</v>
      </c>
      <c r="C24" s="76">
        <f t="shared" si="1"/>
        <v>483.745587</v>
      </c>
      <c r="D24" s="71">
        <v>1442.59</v>
      </c>
      <c r="E24" s="72">
        <f t="shared" si="0"/>
        <v>0.33533130480593931</v>
      </c>
    </row>
    <row r="25" spans="1:5" x14ac:dyDescent="0.2">
      <c r="A25" s="70" t="s">
        <v>21</v>
      </c>
      <c r="B25" s="71">
        <v>471805.767521</v>
      </c>
      <c r="C25" s="76">
        <f t="shared" si="1"/>
        <v>471.80576752100001</v>
      </c>
      <c r="D25" s="71">
        <v>1412.86</v>
      </c>
      <c r="E25" s="72">
        <f t="shared" si="0"/>
        <v>0.33393667279206718</v>
      </c>
    </row>
    <row r="26" spans="1:5" x14ac:dyDescent="0.2">
      <c r="A26" s="70" t="s">
        <v>22</v>
      </c>
      <c r="B26" s="71">
        <v>476839.56</v>
      </c>
      <c r="C26" s="76">
        <f t="shared" si="1"/>
        <v>476.83956000000001</v>
      </c>
      <c r="D26" s="71">
        <v>1489.72</v>
      </c>
      <c r="E26" s="72">
        <f t="shared" si="0"/>
        <v>0.32008670085653679</v>
      </c>
    </row>
    <row r="27" spans="1:5" x14ac:dyDescent="0.2">
      <c r="A27" s="70" t="s">
        <v>23</v>
      </c>
      <c r="B27" s="71">
        <v>463783.23800000001</v>
      </c>
      <c r="C27" s="76">
        <f t="shared" si="1"/>
        <v>463.78323800000004</v>
      </c>
      <c r="D27" s="71">
        <v>1516.99</v>
      </c>
      <c r="E27" s="72">
        <f t="shared" si="0"/>
        <v>0.30572596918898609</v>
      </c>
    </row>
    <row r="28" spans="1:5" x14ac:dyDescent="0.2">
      <c r="A28" s="70" t="s">
        <v>24</v>
      </c>
      <c r="B28" s="71">
        <v>451311.00852099998</v>
      </c>
      <c r="C28" s="76">
        <f t="shared" si="1"/>
        <v>451.31100852099996</v>
      </c>
      <c r="D28" s="71">
        <v>1502.53</v>
      </c>
      <c r="E28" s="72">
        <f t="shared" si="0"/>
        <v>0.30036738602290802</v>
      </c>
    </row>
    <row r="29" spans="1:5" x14ac:dyDescent="0.2">
      <c r="A29" s="70" t="s">
        <v>25</v>
      </c>
      <c r="B29" s="71">
        <v>430299.43199999997</v>
      </c>
      <c r="C29" s="76">
        <f t="shared" si="1"/>
        <v>430.29943199999997</v>
      </c>
      <c r="D29" s="71">
        <v>1369.12</v>
      </c>
      <c r="E29" s="72">
        <f t="shared" si="0"/>
        <v>0.31428905574383548</v>
      </c>
    </row>
    <row r="30" spans="1:5" x14ac:dyDescent="0.2">
      <c r="A30" s="70" t="s">
        <v>26</v>
      </c>
      <c r="B30" s="71">
        <v>413891.64899999998</v>
      </c>
      <c r="C30" s="76">
        <f t="shared" si="1"/>
        <v>413.89164899999997</v>
      </c>
      <c r="D30" s="71">
        <v>1426.16</v>
      </c>
      <c r="E30" s="72">
        <f t="shared" si="0"/>
        <v>0.29021403559207937</v>
      </c>
    </row>
    <row r="31" spans="1:5" s="57" customFormat="1" x14ac:dyDescent="0.2">
      <c r="A31" s="74" t="s">
        <v>2</v>
      </c>
      <c r="B31" s="73">
        <f>SUM(B7:B30)</f>
        <v>11063264.277647</v>
      </c>
      <c r="C31" s="73">
        <f>SUM(C7:C30)</f>
        <v>11063.264277646998</v>
      </c>
      <c r="D31" s="73">
        <f>SUM(D7:D30)</f>
        <v>34394.720000000008</v>
      </c>
      <c r="E31" s="77">
        <f>C31/D31</f>
        <v>0.32165589013799201</v>
      </c>
    </row>
  </sheetData>
  <phoneticPr fontId="1" type="noConversion"/>
  <pageMargins left="0.59055118110236227" right="0.59055118110236227" top="0.39370078740157483" bottom="0.59055118110236227" header="0.51181102362204722" footer="0.31496062992125984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36.140625" style="49" customWidth="1"/>
    <col min="2" max="2" width="10.28515625" style="50" hidden="1" customWidth="1"/>
    <col min="3" max="3" width="14.7109375" style="30" customWidth="1"/>
    <col min="4" max="4" width="16.5703125" style="31" customWidth="1"/>
    <col min="5" max="5" width="16.5703125" style="32" customWidth="1"/>
    <col min="6" max="6" width="16.5703125" style="31" customWidth="1"/>
    <col min="7" max="16384" width="9.140625" style="1"/>
  </cols>
  <sheetData>
    <row r="1" spans="1:6" ht="12.75" customHeight="1" x14ac:dyDescent="0.25"/>
    <row r="2" spans="1:6" ht="25.5" x14ac:dyDescent="0.25">
      <c r="A2" s="51"/>
      <c r="B2" s="51"/>
      <c r="C2" s="33" t="str">
        <f>'Время горизонтально'!E2</f>
        <v>Мощность по часовым интервалам</v>
      </c>
    </row>
    <row r="3" spans="1:6" ht="21" customHeight="1" x14ac:dyDescent="0.3">
      <c r="C3" s="38" t="str">
        <f>IF(isOV="","",isOV)</f>
        <v>с учетом обходных выключателей</v>
      </c>
    </row>
    <row r="4" spans="1:6" x14ac:dyDescent="0.25">
      <c r="A4" s="34" t="str">
        <f>IF(group="","",group)</f>
        <v/>
      </c>
      <c r="F4" s="35" t="str">
        <f>IF(energy="","",energy)</f>
        <v>активная энергия</v>
      </c>
    </row>
    <row r="5" spans="1:6" ht="15.75" customHeight="1" thickBot="1" x14ac:dyDescent="0.3">
      <c r="F5" s="36" t="str">
        <f>IF(period="","",period)</f>
        <v>за 19.06.2024</v>
      </c>
    </row>
    <row r="6" spans="1:6" s="37" customFormat="1" ht="34.5" customHeight="1" thickBot="1" x14ac:dyDescent="0.25">
      <c r="A6" s="39" t="s">
        <v>1</v>
      </c>
      <c r="B6" s="40" t="s">
        <v>28</v>
      </c>
      <c r="C6" s="41" t="s">
        <v>29</v>
      </c>
      <c r="D6" s="42" t="s">
        <v>33</v>
      </c>
      <c r="E6" s="43" t="s">
        <v>34</v>
      </c>
      <c r="F6" s="44" t="s">
        <v>35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2006-01-25T11:38:28Z</cp:lastPrinted>
  <dcterms:created xsi:type="dcterms:W3CDTF">2006-01-12T11:13:46Z</dcterms:created>
  <dcterms:modified xsi:type="dcterms:W3CDTF">2024-07-18T08:16:22Z</dcterms:modified>
</cp:coreProperties>
</file>