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K99" i="3" l="1"/>
  <c r="J99" i="3"/>
  <c r="I99" i="3"/>
  <c r="E99" i="3"/>
  <c r="D99" i="3"/>
  <c r="C99" i="3"/>
  <c r="K98" i="3"/>
  <c r="J98" i="3"/>
  <c r="I98" i="3"/>
  <c r="E98" i="3"/>
  <c r="D98" i="3"/>
  <c r="C98" i="3"/>
  <c r="K97" i="3"/>
  <c r="J97" i="3"/>
  <c r="I97" i="3"/>
  <c r="E97" i="3"/>
  <c r="D97" i="3"/>
  <c r="C97" i="3"/>
  <c r="K96" i="3"/>
  <c r="J96" i="3"/>
  <c r="I96" i="3"/>
  <c r="E96" i="3"/>
  <c r="D96" i="3"/>
  <c r="C96" i="3"/>
  <c r="K95" i="3"/>
  <c r="J95" i="3"/>
  <c r="I95" i="3"/>
  <c r="E95" i="3"/>
  <c r="D95" i="3"/>
  <c r="C95" i="3"/>
  <c r="K94" i="3"/>
  <c r="J94" i="3"/>
  <c r="I94" i="3"/>
  <c r="E94" i="3"/>
  <c r="D94" i="3"/>
  <c r="C94" i="3"/>
  <c r="K86" i="3"/>
  <c r="J86" i="3"/>
  <c r="I86" i="3"/>
  <c r="E86" i="3"/>
  <c r="D86" i="3"/>
  <c r="C86" i="3"/>
  <c r="K85" i="3"/>
  <c r="K87" i="3" s="1"/>
  <c r="K90" i="3" s="1"/>
  <c r="J85" i="3"/>
  <c r="J87" i="3" s="1"/>
  <c r="J90" i="3" s="1"/>
  <c r="I85" i="3"/>
  <c r="I87" i="3" s="1"/>
  <c r="I90" i="3" s="1"/>
  <c r="E85" i="3"/>
  <c r="E87" i="3" s="1"/>
  <c r="E90" i="3" s="1"/>
  <c r="D85" i="3"/>
  <c r="D87" i="3" s="1"/>
  <c r="D90" i="3" s="1"/>
  <c r="C85" i="3"/>
  <c r="C87" i="3" s="1"/>
  <c r="C90" i="3" s="1"/>
  <c r="K83" i="3"/>
  <c r="J83" i="3"/>
  <c r="I83" i="3"/>
  <c r="E83" i="3"/>
  <c r="D83" i="3"/>
  <c r="C83" i="3"/>
  <c r="L83" i="3" s="1"/>
  <c r="K82" i="3"/>
  <c r="K84" i="3" s="1"/>
  <c r="K89" i="3" s="1"/>
  <c r="J82" i="3"/>
  <c r="J88" i="3" s="1"/>
  <c r="J91" i="3" s="1"/>
  <c r="I82" i="3"/>
  <c r="I88" i="3" s="1"/>
  <c r="I91" i="3" s="1"/>
  <c r="E82" i="3"/>
  <c r="D82" i="3"/>
  <c r="M82" i="3" s="1"/>
  <c r="C82" i="3"/>
  <c r="C88" i="3" s="1"/>
  <c r="C91" i="3" s="1"/>
  <c r="N82" i="3" l="1"/>
  <c r="D84" i="3"/>
  <c r="D89" i="3" s="1"/>
  <c r="N83" i="3"/>
  <c r="D88" i="3"/>
  <c r="D91" i="3" s="1"/>
  <c r="D92" i="3" s="1"/>
  <c r="K88" i="3"/>
  <c r="K91" i="3" s="1"/>
  <c r="K93" i="3"/>
  <c r="K92" i="3"/>
  <c r="M83" i="3"/>
  <c r="E84" i="3"/>
  <c r="E89" i="3" s="1"/>
  <c r="E88" i="3"/>
  <c r="E91" i="3" s="1"/>
  <c r="I84" i="3"/>
  <c r="I89" i="3" s="1"/>
  <c r="I93" i="3" s="1"/>
  <c r="L82" i="3"/>
  <c r="C84" i="3"/>
  <c r="C89" i="3" s="1"/>
  <c r="C92" i="3" s="1"/>
  <c r="J84" i="3"/>
  <c r="J89" i="3" s="1"/>
  <c r="J92" i="3" s="1"/>
  <c r="C93" i="3" l="1"/>
  <c r="E92" i="3"/>
  <c r="I92" i="3"/>
  <c r="D93" i="3"/>
  <c r="J93" i="3"/>
  <c r="E93" i="3"/>
  <c r="U31" i="3" l="1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<sst xmlns="http://schemas.openxmlformats.org/spreadsheetml/2006/main" count="230" uniqueCount="106">
  <si>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</si>
  <si>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</si>
  <si>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</si>
  <si>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</si>
  <si>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</si>
  <si>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</si>
  <si>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</si>
  <si>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</si>
  <si>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</si>
  <si>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</si>
  <si>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</si>
  <si>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</si>
  <si>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</si>
  <si>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</si>
  <si>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</si>
  <si>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</si>
  <si>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</si>
  <si>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</si>
  <si>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</si>
  <si>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</si>
  <si>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</si>
  <si>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</si>
  <si>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</si>
  <si>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</si>
  <si>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</si>
  <si>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</si>
  <si>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</si>
  <si>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</si>
  <si>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</si>
  <si>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</si>
  <si>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</si>
  <si>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</si>
  <si>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</si>
  <si>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</si>
  <si>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</si>
  <si>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</si>
  <si>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</si>
  <si>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16.12.2020</t>
  </si>
  <si>
    <t>ПС 110 кВ Коротово</t>
  </si>
  <si>
    <t xml:space="preserve"> 0,4 Коротово ТСН 1 ао</t>
  </si>
  <si>
    <t xml:space="preserve"> 0,4 Коротово ТСН 2 ао</t>
  </si>
  <si>
    <t xml:space="preserve"> 10 Коротово Т 1 ап</t>
  </si>
  <si>
    <t xml:space="preserve"> 10 Коротово Т 2 ап</t>
  </si>
  <si>
    <t xml:space="preserve"> 10 Коротово-Дмитриево ао</t>
  </si>
  <si>
    <t xml:space="preserve"> 10 Коротово-Дмитриево ап</t>
  </si>
  <si>
    <t xml:space="preserve"> 10 Коротово-Кисово ао</t>
  </si>
  <si>
    <t xml:space="preserve"> 10 Коротово-Сосновка ао</t>
  </si>
  <si>
    <t xml:space="preserve"> 10 Коротово-Сосновка ап</t>
  </si>
  <si>
    <t xml:space="preserve"> 10 Коротово-Улома ао</t>
  </si>
  <si>
    <t xml:space="preserve"> 10 Коротово-Чаево ао</t>
  </si>
  <si>
    <t xml:space="preserve"> 10 Коротово-Чаево ап</t>
  </si>
  <si>
    <t xml:space="preserve"> 35 Коротово Т 1 ао</t>
  </si>
  <si>
    <t xml:space="preserve"> 35 Коротово Т 1 ап</t>
  </si>
  <si>
    <t xml:space="preserve"> 35 Коротово Т 2 ао</t>
  </si>
  <si>
    <t xml:space="preserve"> 35 Коротово Т 2 ап</t>
  </si>
  <si>
    <t xml:space="preserve"> 35 Коротово-Вешняки ао</t>
  </si>
  <si>
    <t xml:space="preserve"> 35 Коротово-Вешняки ап</t>
  </si>
  <si>
    <t xml:space="preserve"> 35 Коротово-Ягница ао</t>
  </si>
  <si>
    <t xml:space="preserve"> 35 Коротово-Ягница ап</t>
  </si>
  <si>
    <t/>
  </si>
  <si>
    <t>реактивная энергия</t>
  </si>
  <si>
    <t>Т-1</t>
  </si>
  <si>
    <t>Т-2</t>
  </si>
  <si>
    <t>Трехобмоточный тр-р (при условии равенства номинальных мощностей обмоток)</t>
  </si>
  <si>
    <t>4-00</t>
  </si>
  <si>
    <t>9-00</t>
  </si>
  <si>
    <t>18-00</t>
  </si>
  <si>
    <t>Номинальная мощность</t>
  </si>
  <si>
    <t>S ном, кВА</t>
  </si>
  <si>
    <t>Потери холостого хода</t>
  </si>
  <si>
    <t>ΔP xx, кВт</t>
  </si>
  <si>
    <t>Потери короткого замыкания</t>
  </si>
  <si>
    <t>ΔP кз вн, кВт</t>
  </si>
  <si>
    <t>ΔP кз вс, кВт</t>
  </si>
  <si>
    <t>ΔP кз сн, кВт</t>
  </si>
  <si>
    <t>Ток холостого хода</t>
  </si>
  <si>
    <t>I x.х, %</t>
  </si>
  <si>
    <t>Напряжение короткого замыкания</t>
  </si>
  <si>
    <t>U к в-н, %</t>
  </si>
  <si>
    <t>U к в-с, %</t>
  </si>
  <si>
    <t>U к с-н, %</t>
  </si>
  <si>
    <t>Нагрузочная мощность</t>
  </si>
  <si>
    <t>Р н нн, кВт</t>
  </si>
  <si>
    <t>P</t>
  </si>
  <si>
    <t>Q н нн, квар</t>
  </si>
  <si>
    <t>Q</t>
  </si>
  <si>
    <t>S н нн, кВА</t>
  </si>
  <si>
    <t>Р н cн, кВт</t>
  </si>
  <si>
    <t>Q н cн, квар</t>
  </si>
  <si>
    <t>S н сн, кВА</t>
  </si>
  <si>
    <t>S нагр, кВА</t>
  </si>
  <si>
    <t>Коэффициент загрузки</t>
  </si>
  <si>
    <t>К з нн</t>
  </si>
  <si>
    <t>К з сн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</si>
  <si>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</si>
  <si>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</si>
  <si>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</si>
  <si>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</si>
  <si>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</si>
  <si>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U к в, %</t>
  </si>
  <si>
    <t>U к с, %</t>
  </si>
  <si>
    <t>U к н, %</t>
  </si>
  <si>
    <t>ΔP кз в, кВт</t>
  </si>
  <si>
    <t>ΔP кз с, кВт</t>
  </si>
  <si>
    <t>ΔP кз н, кВт</t>
  </si>
  <si>
    <t>Потери в трансформаторах  в режимный день 16.12.2020г. по ПС Коротово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</si>
</sst>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#,##0.0"/>
    <numFmt numFmtId="166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13" fillId="0" borderId="0" xfId="0" applyFont="1"/>
    <xf numFmtId="0" fontId="0" fillId="0" borderId="0" xfId="0" applyFill="1" applyBorder="1" applyAlignment="1"/>
    <xf numFmtId="0" fontId="13" fillId="0" borderId="3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4" fontId="3" fillId="0" borderId="0" xfId="0" applyNumberFormat="1" applyFont="1" applyAlignment="1">
      <alignment horizontal="center"/>
    </xf>
    <xf numFmtId="4" fontId="0" fillId="0" borderId="26" xfId="0" applyNumberFormat="1" applyBorder="1" applyAlignment="1">
      <alignment horizontal="center" vertical="center"/>
    </xf>
    <xf numFmtId="165" fontId="2" fillId="0" borderId="0" xfId="0" applyNumberFormat="1" applyFont="1"/>
    <xf numFmtId="4" fontId="3" fillId="0" borderId="0" xfId="0" applyNumberFormat="1" applyFont="1"/>
    <xf numFmtId="2" fontId="0" fillId="4" borderId="26" xfId="0" applyNumberFormat="1" applyFill="1" applyBorder="1" applyAlignment="1">
      <alignment horizontal="center" vertical="center"/>
    </xf>
    <xf numFmtId="0" fontId="13" fillId="3" borderId="28" xfId="0" applyFont="1" applyFill="1" applyBorder="1" applyAlignment="1">
      <alignment horizontal="center" vertical="center" wrapText="1"/>
    </xf>
    <xf numFmtId="2" fontId="0" fillId="4" borderId="29" xfId="0" applyNumberForma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left" vertical="center" wrapText="1"/>
    </xf>
    <xf numFmtId="0" fontId="13" fillId="3" borderId="4" xfId="0" applyFont="1" applyFill="1" applyBorder="1" applyAlignment="1">
      <alignment horizontal="center" vertical="center" wrapText="1"/>
    </xf>
    <xf numFmtId="166" fontId="13" fillId="5" borderId="11" xfId="0" applyNumberFormat="1" applyFont="1" applyFill="1" applyBorder="1" applyAlignment="1">
      <alignment horizontal="center" vertical="center"/>
    </xf>
    <xf numFmtId="0" fontId="13" fillId="3" borderId="27" xfId="0" applyFont="1" applyFill="1" applyBorder="1" applyAlignment="1">
      <alignment horizontal="left" vertical="center" wrapText="1"/>
    </xf>
    <xf numFmtId="166" fontId="13" fillId="5" borderId="29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4" borderId="29" xfId="0" applyFill="1" applyBorder="1" applyAlignment="1">
      <alignment horizontal="center" vertical="center"/>
    </xf>
    <xf numFmtId="0" fontId="13" fillId="3" borderId="36" xfId="0" applyFont="1" applyFill="1" applyBorder="1" applyAlignment="1">
      <alignment horizontal="left" vertical="center" wrapText="1"/>
    </xf>
    <xf numFmtId="0" fontId="13" fillId="3" borderId="35" xfId="0" applyFont="1" applyFill="1" applyBorder="1" applyAlignment="1">
      <alignment horizontal="left" vertical="center" wrapText="1"/>
    </xf>
    <xf numFmtId="0" fontId="13" fillId="3" borderId="37" xfId="0" applyFont="1" applyFill="1" applyBorder="1" applyAlignment="1">
      <alignment horizontal="left" vertical="center" wrapText="1"/>
    </xf>
    <xf numFmtId="0" fontId="13" fillId="3" borderId="34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  <xf numFmtId="0" fontId="13" fillId="3" borderId="24" xfId="0" applyFont="1" applyFill="1" applyBorder="1" applyAlignment="1">
      <alignment horizontal="left" vertical="center" wrapText="1"/>
    </xf>
    <xf numFmtId="0" fontId="13" fillId="3" borderId="27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wrapText="1"/>
    </xf>
    <xf numFmtId="0" fontId="12" fillId="0" borderId="30" xfId="0" applyFont="1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13" fillId="2" borderId="31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99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V7" sqref="V7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34" t="s">
        <v>36</v>
      </c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Коротово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35" t="s">
        <v>37</v>
      </c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1" t="s">
        <v>58</v>
      </c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17.52</v>
      </c>
      <c r="C7" s="73">
        <v>2.82</v>
      </c>
      <c r="D7" s="73">
        <v>648</v>
      </c>
      <c r="E7" s="73">
        <v>376.8</v>
      </c>
      <c r="F7" s="73">
        <v>124.8</v>
      </c>
      <c r="G7" s="73">
        <v>0</v>
      </c>
      <c r="H7" s="73">
        <v>187.20000000000002</v>
      </c>
      <c r="I7" s="73">
        <v>404</v>
      </c>
      <c r="J7" s="73">
        <v>0</v>
      </c>
      <c r="K7" s="73">
        <v>195.20000000000002</v>
      </c>
      <c r="L7" s="73">
        <v>124</v>
      </c>
      <c r="M7" s="73">
        <v>0</v>
      </c>
      <c r="N7" s="73">
        <v>0</v>
      </c>
      <c r="O7" s="73">
        <v>667.80000000000007</v>
      </c>
      <c r="P7" s="73">
        <v>0</v>
      </c>
      <c r="Q7" s="73">
        <v>848.4</v>
      </c>
      <c r="R7" s="73">
        <v>655.20000000000005</v>
      </c>
      <c r="S7" s="73">
        <v>0</v>
      </c>
      <c r="T7" s="73">
        <v>882</v>
      </c>
      <c r="U7" s="74">
        <v>0</v>
      </c>
    </row>
    <row r="8" spans="1:54" x14ac:dyDescent="0.2">
      <c r="A8" s="75" t="s">
        <v>4</v>
      </c>
      <c r="B8" s="76">
        <v>17.580000000000002</v>
      </c>
      <c r="C8" s="76">
        <v>2.82</v>
      </c>
      <c r="D8" s="76">
        <v>657.6</v>
      </c>
      <c r="E8" s="76">
        <v>372</v>
      </c>
      <c r="F8" s="76">
        <v>134.4</v>
      </c>
      <c r="G8" s="76">
        <v>0</v>
      </c>
      <c r="H8" s="76">
        <v>180.6</v>
      </c>
      <c r="I8" s="76">
        <v>407.6</v>
      </c>
      <c r="J8" s="76">
        <v>0</v>
      </c>
      <c r="K8" s="76">
        <v>198.4</v>
      </c>
      <c r="L8" s="76">
        <v>122.4</v>
      </c>
      <c r="M8" s="76">
        <v>0</v>
      </c>
      <c r="N8" s="76">
        <v>0</v>
      </c>
      <c r="O8" s="76">
        <v>655.20000000000005</v>
      </c>
      <c r="P8" s="76">
        <v>0</v>
      </c>
      <c r="Q8" s="76">
        <v>856.80000000000007</v>
      </c>
      <c r="R8" s="76">
        <v>644.70000000000005</v>
      </c>
      <c r="S8" s="76">
        <v>0</v>
      </c>
      <c r="T8" s="76">
        <v>890.4</v>
      </c>
      <c r="U8" s="77">
        <v>0</v>
      </c>
    </row>
    <row r="9" spans="1:54" x14ac:dyDescent="0.2">
      <c r="A9" s="75" t="s">
        <v>5</v>
      </c>
      <c r="B9" s="76">
        <v>17.7</v>
      </c>
      <c r="C9" s="76">
        <v>2.82</v>
      </c>
      <c r="D9" s="76">
        <v>621.6</v>
      </c>
      <c r="E9" s="76">
        <v>369.6</v>
      </c>
      <c r="F9" s="76">
        <v>128</v>
      </c>
      <c r="G9" s="76">
        <v>0</v>
      </c>
      <c r="H9" s="76">
        <v>175.8</v>
      </c>
      <c r="I9" s="76">
        <v>382.40000000000003</v>
      </c>
      <c r="J9" s="76">
        <v>0</v>
      </c>
      <c r="K9" s="76">
        <v>196.8</v>
      </c>
      <c r="L9" s="76">
        <v>116.8</v>
      </c>
      <c r="M9" s="76">
        <v>0</v>
      </c>
      <c r="N9" s="76">
        <v>0</v>
      </c>
      <c r="O9" s="76">
        <v>655.20000000000005</v>
      </c>
      <c r="P9" s="76">
        <v>0</v>
      </c>
      <c r="Q9" s="76">
        <v>856.80000000000007</v>
      </c>
      <c r="R9" s="76">
        <v>642.6</v>
      </c>
      <c r="S9" s="76">
        <v>0</v>
      </c>
      <c r="T9" s="76">
        <v>894.6</v>
      </c>
      <c r="U9" s="77">
        <v>0</v>
      </c>
    </row>
    <row r="10" spans="1:54" x14ac:dyDescent="0.2">
      <c r="A10" s="75" t="s">
        <v>6</v>
      </c>
      <c r="B10" s="76">
        <v>17.400000000000002</v>
      </c>
      <c r="C10" s="76">
        <v>2.7600000000000002</v>
      </c>
      <c r="D10" s="76">
        <v>624</v>
      </c>
      <c r="E10" s="76">
        <v>374.40000000000003</v>
      </c>
      <c r="F10" s="76">
        <v>126.8</v>
      </c>
      <c r="G10" s="76">
        <v>0</v>
      </c>
      <c r="H10" s="76">
        <v>177.6</v>
      </c>
      <c r="I10" s="76">
        <v>379.6</v>
      </c>
      <c r="J10" s="76">
        <v>0</v>
      </c>
      <c r="K10" s="76">
        <v>204</v>
      </c>
      <c r="L10" s="76">
        <v>124</v>
      </c>
      <c r="M10" s="76">
        <v>0</v>
      </c>
      <c r="N10" s="76">
        <v>0</v>
      </c>
      <c r="O10" s="76">
        <v>651</v>
      </c>
      <c r="P10" s="76">
        <v>0</v>
      </c>
      <c r="Q10" s="76">
        <v>861</v>
      </c>
      <c r="R10" s="76">
        <v>640.5</v>
      </c>
      <c r="S10" s="76">
        <v>0</v>
      </c>
      <c r="T10" s="76">
        <v>894.6</v>
      </c>
      <c r="U10" s="77">
        <v>0</v>
      </c>
    </row>
    <row r="11" spans="1:54" x14ac:dyDescent="0.2">
      <c r="A11" s="75" t="s">
        <v>7</v>
      </c>
      <c r="B11" s="76">
        <v>18.66</v>
      </c>
      <c r="C11" s="76">
        <v>3.06</v>
      </c>
      <c r="D11" s="76">
        <v>633.6</v>
      </c>
      <c r="E11" s="76">
        <v>405.6</v>
      </c>
      <c r="F11" s="76">
        <v>130.4</v>
      </c>
      <c r="G11" s="76">
        <v>0</v>
      </c>
      <c r="H11" s="76">
        <v>195.6</v>
      </c>
      <c r="I11" s="76">
        <v>381.2</v>
      </c>
      <c r="J11" s="76">
        <v>0</v>
      </c>
      <c r="K11" s="76">
        <v>215.20000000000002</v>
      </c>
      <c r="L11" s="76">
        <v>128.80000000000001</v>
      </c>
      <c r="M11" s="76">
        <v>0</v>
      </c>
      <c r="N11" s="76">
        <v>0</v>
      </c>
      <c r="O11" s="76">
        <v>659.4</v>
      </c>
      <c r="P11" s="76">
        <v>0</v>
      </c>
      <c r="Q11" s="76">
        <v>861</v>
      </c>
      <c r="R11" s="76">
        <v>644.70000000000005</v>
      </c>
      <c r="S11" s="76">
        <v>0</v>
      </c>
      <c r="T11" s="76">
        <v>894.6</v>
      </c>
      <c r="U11" s="77">
        <v>0</v>
      </c>
    </row>
    <row r="12" spans="1:54" x14ac:dyDescent="0.2">
      <c r="A12" s="75" t="s">
        <v>8</v>
      </c>
      <c r="B12" s="76">
        <v>18.420000000000002</v>
      </c>
      <c r="C12" s="76">
        <v>3.12</v>
      </c>
      <c r="D12" s="76">
        <v>676.80000000000007</v>
      </c>
      <c r="E12" s="76">
        <v>429.6</v>
      </c>
      <c r="F12" s="76">
        <v>136.80000000000001</v>
      </c>
      <c r="G12" s="76">
        <v>0</v>
      </c>
      <c r="H12" s="76">
        <v>211.20000000000002</v>
      </c>
      <c r="I12" s="76">
        <v>415.6</v>
      </c>
      <c r="J12" s="76">
        <v>0</v>
      </c>
      <c r="K12" s="76">
        <v>227.20000000000002</v>
      </c>
      <c r="L12" s="76">
        <v>132</v>
      </c>
      <c r="M12" s="76">
        <v>0</v>
      </c>
      <c r="N12" s="76">
        <v>0</v>
      </c>
      <c r="O12" s="76">
        <v>680.4</v>
      </c>
      <c r="P12" s="76">
        <v>0</v>
      </c>
      <c r="Q12" s="76">
        <v>852.6</v>
      </c>
      <c r="R12" s="76">
        <v>669.9</v>
      </c>
      <c r="S12" s="76">
        <v>0</v>
      </c>
      <c r="T12" s="76">
        <v>890.4</v>
      </c>
      <c r="U12" s="77">
        <v>0</v>
      </c>
    </row>
    <row r="13" spans="1:54" x14ac:dyDescent="0.2">
      <c r="A13" s="75" t="s">
        <v>9</v>
      </c>
      <c r="B13" s="76">
        <v>17.88</v>
      </c>
      <c r="C13" s="76">
        <v>3.12</v>
      </c>
      <c r="D13" s="76">
        <v>676.80000000000007</v>
      </c>
      <c r="E13" s="76">
        <v>463.2</v>
      </c>
      <c r="F13" s="76">
        <v>134</v>
      </c>
      <c r="G13" s="76">
        <v>0</v>
      </c>
      <c r="H13" s="76">
        <v>228.6</v>
      </c>
      <c r="I13" s="76">
        <v>411.2</v>
      </c>
      <c r="J13" s="76">
        <v>0</v>
      </c>
      <c r="K13" s="76">
        <v>242.4</v>
      </c>
      <c r="L13" s="76">
        <v>136.80000000000001</v>
      </c>
      <c r="M13" s="76">
        <v>0</v>
      </c>
      <c r="N13" s="76">
        <v>0</v>
      </c>
      <c r="O13" s="76">
        <v>663.6</v>
      </c>
      <c r="P13" s="76">
        <v>0</v>
      </c>
      <c r="Q13" s="76">
        <v>919.80000000000007</v>
      </c>
      <c r="R13" s="76">
        <v>653.1</v>
      </c>
      <c r="S13" s="76">
        <v>0</v>
      </c>
      <c r="T13" s="76">
        <v>957.6</v>
      </c>
      <c r="U13" s="77">
        <v>0</v>
      </c>
    </row>
    <row r="14" spans="1:54" x14ac:dyDescent="0.2">
      <c r="A14" s="75" t="s">
        <v>10</v>
      </c>
      <c r="B14" s="76">
        <v>18.18</v>
      </c>
      <c r="C14" s="76">
        <v>3.12</v>
      </c>
      <c r="D14" s="76">
        <v>688.80000000000007</v>
      </c>
      <c r="E14" s="76">
        <v>487.2</v>
      </c>
      <c r="F14" s="76">
        <v>129.19999999999999</v>
      </c>
      <c r="G14" s="76">
        <v>0</v>
      </c>
      <c r="H14" s="76">
        <v>253.8</v>
      </c>
      <c r="I14" s="76">
        <v>418.8</v>
      </c>
      <c r="J14" s="76">
        <v>0</v>
      </c>
      <c r="K14" s="76">
        <v>241.6</v>
      </c>
      <c r="L14" s="76">
        <v>146.4</v>
      </c>
      <c r="M14" s="76">
        <v>0</v>
      </c>
      <c r="N14" s="76">
        <v>0</v>
      </c>
      <c r="O14" s="76">
        <v>709.80000000000007</v>
      </c>
      <c r="P14" s="76">
        <v>0</v>
      </c>
      <c r="Q14" s="76">
        <v>961.80000000000007</v>
      </c>
      <c r="R14" s="76">
        <v>697.2</v>
      </c>
      <c r="S14" s="76">
        <v>0</v>
      </c>
      <c r="T14" s="76">
        <v>999.6</v>
      </c>
      <c r="U14" s="77">
        <v>0</v>
      </c>
    </row>
    <row r="15" spans="1:54" x14ac:dyDescent="0.2">
      <c r="A15" s="75" t="s">
        <v>11</v>
      </c>
      <c r="B15" s="76">
        <v>20.64</v>
      </c>
      <c r="C15" s="76">
        <v>2.94</v>
      </c>
      <c r="D15" s="76">
        <v>720</v>
      </c>
      <c r="E15" s="76">
        <v>516</v>
      </c>
      <c r="F15" s="76">
        <v>141.20000000000002</v>
      </c>
      <c r="G15" s="76">
        <v>0</v>
      </c>
      <c r="H15" s="76">
        <v>282.60000000000002</v>
      </c>
      <c r="I15" s="76">
        <v>435.6</v>
      </c>
      <c r="J15" s="76">
        <v>0</v>
      </c>
      <c r="K15" s="76">
        <v>240</v>
      </c>
      <c r="L15" s="76">
        <v>151.20000000000002</v>
      </c>
      <c r="M15" s="76">
        <v>0</v>
      </c>
      <c r="N15" s="76">
        <v>0</v>
      </c>
      <c r="O15" s="76">
        <v>747.6</v>
      </c>
      <c r="P15" s="76">
        <v>0</v>
      </c>
      <c r="Q15" s="76">
        <v>970.2</v>
      </c>
      <c r="R15" s="76">
        <v>730.80000000000007</v>
      </c>
      <c r="S15" s="76">
        <v>0</v>
      </c>
      <c r="T15" s="76">
        <v>1008</v>
      </c>
      <c r="U15" s="77">
        <v>0</v>
      </c>
    </row>
    <row r="16" spans="1:54" x14ac:dyDescent="0.2">
      <c r="A16" s="75" t="s">
        <v>12</v>
      </c>
      <c r="B16" s="76">
        <v>17.760000000000002</v>
      </c>
      <c r="C16" s="76">
        <v>2.7</v>
      </c>
      <c r="D16" s="76">
        <v>712.80000000000007</v>
      </c>
      <c r="E16" s="76">
        <v>516</v>
      </c>
      <c r="F16" s="76">
        <v>132.4</v>
      </c>
      <c r="G16" s="76">
        <v>0</v>
      </c>
      <c r="H16" s="76">
        <v>290.40000000000003</v>
      </c>
      <c r="I16" s="76">
        <v>440</v>
      </c>
      <c r="J16" s="76">
        <v>0</v>
      </c>
      <c r="K16" s="76">
        <v>232.8</v>
      </c>
      <c r="L16" s="76">
        <v>146.4</v>
      </c>
      <c r="M16" s="76">
        <v>0</v>
      </c>
      <c r="N16" s="76">
        <v>0</v>
      </c>
      <c r="O16" s="76">
        <v>751.80000000000007</v>
      </c>
      <c r="P16" s="76">
        <v>0</v>
      </c>
      <c r="Q16" s="76">
        <v>961.80000000000007</v>
      </c>
      <c r="R16" s="76">
        <v>739.2</v>
      </c>
      <c r="S16" s="76">
        <v>0</v>
      </c>
      <c r="T16" s="76">
        <v>1001.7</v>
      </c>
      <c r="U16" s="77">
        <v>0</v>
      </c>
    </row>
    <row r="17" spans="1:21" x14ac:dyDescent="0.2">
      <c r="A17" s="75" t="s">
        <v>13</v>
      </c>
      <c r="B17" s="76">
        <v>18.12</v>
      </c>
      <c r="C17" s="76">
        <v>2.7600000000000002</v>
      </c>
      <c r="D17" s="76">
        <v>724.80000000000007</v>
      </c>
      <c r="E17" s="76">
        <v>504</v>
      </c>
      <c r="F17" s="76">
        <v>146.4</v>
      </c>
      <c r="G17" s="76">
        <v>0</v>
      </c>
      <c r="H17" s="76">
        <v>301.2</v>
      </c>
      <c r="I17" s="76">
        <v>440</v>
      </c>
      <c r="J17" s="76">
        <v>0</v>
      </c>
      <c r="K17" s="76">
        <v>206.4</v>
      </c>
      <c r="L17" s="76">
        <v>147.20000000000002</v>
      </c>
      <c r="M17" s="76">
        <v>0</v>
      </c>
      <c r="N17" s="76">
        <v>0</v>
      </c>
      <c r="O17" s="76">
        <v>730.80000000000007</v>
      </c>
      <c r="P17" s="76">
        <v>0</v>
      </c>
      <c r="Q17" s="76">
        <v>961.80000000000007</v>
      </c>
      <c r="R17" s="76">
        <v>716.1</v>
      </c>
      <c r="S17" s="76">
        <v>0</v>
      </c>
      <c r="T17" s="76">
        <v>1003.8000000000001</v>
      </c>
      <c r="U17" s="77">
        <v>0</v>
      </c>
    </row>
    <row r="18" spans="1:21" x14ac:dyDescent="0.2">
      <c r="A18" s="75" t="s">
        <v>14</v>
      </c>
      <c r="B18" s="76">
        <v>18.059999999999999</v>
      </c>
      <c r="C18" s="76">
        <v>2.7600000000000002</v>
      </c>
      <c r="D18" s="76">
        <v>698.4</v>
      </c>
      <c r="E18" s="76">
        <v>496.8</v>
      </c>
      <c r="F18" s="76">
        <v>141.6</v>
      </c>
      <c r="G18" s="76">
        <v>0</v>
      </c>
      <c r="H18" s="76">
        <v>295.8</v>
      </c>
      <c r="I18" s="76">
        <v>419.6</v>
      </c>
      <c r="J18" s="76">
        <v>0</v>
      </c>
      <c r="K18" s="76">
        <v>205.6</v>
      </c>
      <c r="L18" s="76">
        <v>143.20000000000002</v>
      </c>
      <c r="M18" s="76">
        <v>0</v>
      </c>
      <c r="N18" s="76">
        <v>0</v>
      </c>
      <c r="O18" s="76">
        <v>705.6</v>
      </c>
      <c r="P18" s="76">
        <v>0</v>
      </c>
      <c r="Q18" s="76">
        <v>953.4</v>
      </c>
      <c r="R18" s="76">
        <v>690.9</v>
      </c>
      <c r="S18" s="76">
        <v>0</v>
      </c>
      <c r="T18" s="76">
        <v>989.1</v>
      </c>
      <c r="U18" s="77">
        <v>0</v>
      </c>
    </row>
    <row r="19" spans="1:21" x14ac:dyDescent="0.2">
      <c r="A19" s="75" t="s">
        <v>15</v>
      </c>
      <c r="B19" s="76">
        <v>18.12</v>
      </c>
      <c r="C19" s="76">
        <v>2.7600000000000002</v>
      </c>
      <c r="D19" s="76">
        <v>703.2</v>
      </c>
      <c r="E19" s="76">
        <v>470.40000000000003</v>
      </c>
      <c r="F19" s="76">
        <v>137.20000000000002</v>
      </c>
      <c r="G19" s="76">
        <v>0</v>
      </c>
      <c r="H19" s="76">
        <v>274.8</v>
      </c>
      <c r="I19" s="76">
        <v>426.40000000000003</v>
      </c>
      <c r="J19" s="76">
        <v>0</v>
      </c>
      <c r="K19" s="76">
        <v>200.8</v>
      </c>
      <c r="L19" s="76">
        <v>145.6</v>
      </c>
      <c r="M19" s="76">
        <v>0</v>
      </c>
      <c r="N19" s="76">
        <v>0</v>
      </c>
      <c r="O19" s="76">
        <v>714</v>
      </c>
      <c r="P19" s="76">
        <v>0</v>
      </c>
      <c r="Q19" s="76">
        <v>953.4</v>
      </c>
      <c r="R19" s="76">
        <v>697.2</v>
      </c>
      <c r="S19" s="76">
        <v>0</v>
      </c>
      <c r="T19" s="76">
        <v>993.30000000000007</v>
      </c>
      <c r="U19" s="77">
        <v>0</v>
      </c>
    </row>
    <row r="20" spans="1:21" x14ac:dyDescent="0.2">
      <c r="A20" s="75" t="s">
        <v>16</v>
      </c>
      <c r="B20" s="76">
        <v>18</v>
      </c>
      <c r="C20" s="76">
        <v>2.7</v>
      </c>
      <c r="D20" s="76">
        <v>734.4</v>
      </c>
      <c r="E20" s="76">
        <v>492</v>
      </c>
      <c r="F20" s="76">
        <v>140.4</v>
      </c>
      <c r="G20" s="76">
        <v>0</v>
      </c>
      <c r="H20" s="76">
        <v>289.8</v>
      </c>
      <c r="I20" s="76">
        <v>443.2</v>
      </c>
      <c r="J20" s="76">
        <v>0</v>
      </c>
      <c r="K20" s="76">
        <v>208</v>
      </c>
      <c r="L20" s="76">
        <v>156.80000000000001</v>
      </c>
      <c r="M20" s="76">
        <v>0</v>
      </c>
      <c r="N20" s="76">
        <v>0</v>
      </c>
      <c r="O20" s="76">
        <v>735</v>
      </c>
      <c r="P20" s="76">
        <v>0</v>
      </c>
      <c r="Q20" s="76">
        <v>970.2</v>
      </c>
      <c r="R20" s="76">
        <v>720.30000000000007</v>
      </c>
      <c r="S20" s="76">
        <v>0</v>
      </c>
      <c r="T20" s="76">
        <v>1008</v>
      </c>
      <c r="U20" s="77">
        <v>0</v>
      </c>
    </row>
    <row r="21" spans="1:21" x14ac:dyDescent="0.2">
      <c r="A21" s="75" t="s">
        <v>17</v>
      </c>
      <c r="B21" s="76">
        <v>17.760000000000002</v>
      </c>
      <c r="C21" s="76">
        <v>2.7600000000000002</v>
      </c>
      <c r="D21" s="76">
        <v>744</v>
      </c>
      <c r="E21" s="76">
        <v>499.2</v>
      </c>
      <c r="F21" s="76">
        <v>146.4</v>
      </c>
      <c r="G21" s="76">
        <v>0</v>
      </c>
      <c r="H21" s="76">
        <v>288.60000000000002</v>
      </c>
      <c r="I21" s="76">
        <v>449.2</v>
      </c>
      <c r="J21" s="76">
        <v>0</v>
      </c>
      <c r="K21" s="76">
        <v>219.20000000000002</v>
      </c>
      <c r="L21" s="76">
        <v>155.20000000000002</v>
      </c>
      <c r="M21" s="76">
        <v>0</v>
      </c>
      <c r="N21" s="76">
        <v>0</v>
      </c>
      <c r="O21" s="76">
        <v>709.80000000000007</v>
      </c>
      <c r="P21" s="76">
        <v>0</v>
      </c>
      <c r="Q21" s="76">
        <v>974.4</v>
      </c>
      <c r="R21" s="76">
        <v>697.2</v>
      </c>
      <c r="S21" s="76">
        <v>0</v>
      </c>
      <c r="T21" s="76">
        <v>1014.3000000000001</v>
      </c>
      <c r="U21" s="77">
        <v>0</v>
      </c>
    </row>
    <row r="22" spans="1:21" x14ac:dyDescent="0.2">
      <c r="A22" s="75" t="s">
        <v>18</v>
      </c>
      <c r="B22" s="76">
        <v>18.059999999999999</v>
      </c>
      <c r="C22" s="76">
        <v>2.7600000000000002</v>
      </c>
      <c r="D22" s="76">
        <v>736.80000000000007</v>
      </c>
      <c r="E22" s="76">
        <v>494.40000000000003</v>
      </c>
      <c r="F22" s="76">
        <v>142</v>
      </c>
      <c r="G22" s="76">
        <v>0</v>
      </c>
      <c r="H22" s="76">
        <v>278.40000000000003</v>
      </c>
      <c r="I22" s="76">
        <v>436</v>
      </c>
      <c r="J22" s="76">
        <v>0</v>
      </c>
      <c r="K22" s="76">
        <v>225.6</v>
      </c>
      <c r="L22" s="76">
        <v>166.4</v>
      </c>
      <c r="M22" s="76">
        <v>0</v>
      </c>
      <c r="N22" s="76">
        <v>0</v>
      </c>
      <c r="O22" s="76">
        <v>680.4</v>
      </c>
      <c r="P22" s="76">
        <v>0</v>
      </c>
      <c r="Q22" s="76">
        <v>982.80000000000007</v>
      </c>
      <c r="R22" s="76">
        <v>665.7</v>
      </c>
      <c r="S22" s="76">
        <v>0</v>
      </c>
      <c r="T22" s="76">
        <v>1022.7</v>
      </c>
      <c r="U22" s="77">
        <v>0</v>
      </c>
    </row>
    <row r="23" spans="1:21" x14ac:dyDescent="0.2">
      <c r="A23" s="75" t="s">
        <v>19</v>
      </c>
      <c r="B23" s="76">
        <v>18.18</v>
      </c>
      <c r="C23" s="76">
        <v>2.7600000000000002</v>
      </c>
      <c r="D23" s="76">
        <v>736.80000000000007</v>
      </c>
      <c r="E23" s="76">
        <v>513.6</v>
      </c>
      <c r="F23" s="76">
        <v>144.4</v>
      </c>
      <c r="G23" s="76">
        <v>0</v>
      </c>
      <c r="H23" s="76">
        <v>266.39999999999998</v>
      </c>
      <c r="I23" s="76">
        <v>434.40000000000003</v>
      </c>
      <c r="J23" s="76">
        <v>0</v>
      </c>
      <c r="K23" s="76">
        <v>254.4</v>
      </c>
      <c r="L23" s="76">
        <v>164</v>
      </c>
      <c r="M23" s="76">
        <v>0</v>
      </c>
      <c r="N23" s="76">
        <v>0</v>
      </c>
      <c r="O23" s="76">
        <v>735</v>
      </c>
      <c r="P23" s="76">
        <v>0</v>
      </c>
      <c r="Q23" s="76">
        <v>978.6</v>
      </c>
      <c r="R23" s="76">
        <v>716.1</v>
      </c>
      <c r="S23" s="76">
        <v>0</v>
      </c>
      <c r="T23" s="76">
        <v>1018.5</v>
      </c>
      <c r="U23" s="77">
        <v>0</v>
      </c>
    </row>
    <row r="24" spans="1:21" x14ac:dyDescent="0.2">
      <c r="A24" s="75" t="s">
        <v>20</v>
      </c>
      <c r="B24" s="76">
        <v>17.940000000000001</v>
      </c>
      <c r="C24" s="76">
        <v>2.7</v>
      </c>
      <c r="D24" s="76">
        <v>772.80000000000007</v>
      </c>
      <c r="E24" s="76">
        <v>511.2</v>
      </c>
      <c r="F24" s="76">
        <v>144.4</v>
      </c>
      <c r="G24" s="76">
        <v>0</v>
      </c>
      <c r="H24" s="76">
        <v>260.39999999999998</v>
      </c>
      <c r="I24" s="76">
        <v>471.6</v>
      </c>
      <c r="J24" s="76">
        <v>0</v>
      </c>
      <c r="K24" s="76">
        <v>259.2</v>
      </c>
      <c r="L24" s="76">
        <v>165.6</v>
      </c>
      <c r="M24" s="76">
        <v>0</v>
      </c>
      <c r="N24" s="76">
        <v>0</v>
      </c>
      <c r="O24" s="76">
        <v>747.6</v>
      </c>
      <c r="P24" s="76">
        <v>0</v>
      </c>
      <c r="Q24" s="76">
        <v>1020.6</v>
      </c>
      <c r="R24" s="76">
        <v>732.9</v>
      </c>
      <c r="S24" s="76">
        <v>0</v>
      </c>
      <c r="T24" s="76">
        <v>1060.5</v>
      </c>
      <c r="U24" s="77">
        <v>0</v>
      </c>
    </row>
    <row r="25" spans="1:21" x14ac:dyDescent="0.2">
      <c r="A25" s="75" t="s">
        <v>21</v>
      </c>
      <c r="B25" s="76">
        <v>17.46</v>
      </c>
      <c r="C25" s="76">
        <v>2.7</v>
      </c>
      <c r="D25" s="76">
        <v>744</v>
      </c>
      <c r="E25" s="76">
        <v>499.2</v>
      </c>
      <c r="F25" s="76">
        <v>150</v>
      </c>
      <c r="G25" s="76">
        <v>0</v>
      </c>
      <c r="H25" s="76">
        <v>253.8</v>
      </c>
      <c r="I25" s="76">
        <v>440.8</v>
      </c>
      <c r="J25" s="76">
        <v>0</v>
      </c>
      <c r="K25" s="76">
        <v>254.4</v>
      </c>
      <c r="L25" s="76">
        <v>158.4</v>
      </c>
      <c r="M25" s="76">
        <v>0</v>
      </c>
      <c r="N25" s="76">
        <v>0</v>
      </c>
      <c r="O25" s="76">
        <v>726.6</v>
      </c>
      <c r="P25" s="76">
        <v>0</v>
      </c>
      <c r="Q25" s="76">
        <v>1003.8000000000001</v>
      </c>
      <c r="R25" s="76">
        <v>709.80000000000007</v>
      </c>
      <c r="S25" s="76">
        <v>0</v>
      </c>
      <c r="T25" s="76">
        <v>1039.5</v>
      </c>
      <c r="U25" s="77">
        <v>0</v>
      </c>
    </row>
    <row r="26" spans="1:21" x14ac:dyDescent="0.2">
      <c r="A26" s="75" t="s">
        <v>22</v>
      </c>
      <c r="B26" s="76">
        <v>17.82</v>
      </c>
      <c r="C26" s="76">
        <v>2.7600000000000002</v>
      </c>
      <c r="D26" s="76">
        <v>741.6</v>
      </c>
      <c r="E26" s="76">
        <v>504</v>
      </c>
      <c r="F26" s="76">
        <v>147.20000000000002</v>
      </c>
      <c r="G26" s="76">
        <v>0</v>
      </c>
      <c r="H26" s="76">
        <v>264.60000000000002</v>
      </c>
      <c r="I26" s="76">
        <v>445.2</v>
      </c>
      <c r="J26" s="76">
        <v>0</v>
      </c>
      <c r="K26" s="76">
        <v>247.20000000000002</v>
      </c>
      <c r="L26" s="76">
        <v>158.4</v>
      </c>
      <c r="M26" s="76">
        <v>0</v>
      </c>
      <c r="N26" s="76">
        <v>0</v>
      </c>
      <c r="O26" s="76">
        <v>739.2</v>
      </c>
      <c r="P26" s="76">
        <v>0</v>
      </c>
      <c r="Q26" s="76">
        <v>970.2</v>
      </c>
      <c r="R26" s="76">
        <v>724.5</v>
      </c>
      <c r="S26" s="76">
        <v>0</v>
      </c>
      <c r="T26" s="76">
        <v>1008</v>
      </c>
      <c r="U26" s="77">
        <v>0</v>
      </c>
    </row>
    <row r="27" spans="1:21" x14ac:dyDescent="0.2">
      <c r="A27" s="75" t="s">
        <v>23</v>
      </c>
      <c r="B27" s="76">
        <v>17.88</v>
      </c>
      <c r="C27" s="76">
        <v>2.7</v>
      </c>
      <c r="D27" s="76">
        <v>744</v>
      </c>
      <c r="E27" s="76">
        <v>482.40000000000003</v>
      </c>
      <c r="F27" s="76">
        <v>148</v>
      </c>
      <c r="G27" s="76">
        <v>0</v>
      </c>
      <c r="H27" s="76">
        <v>250.20000000000002</v>
      </c>
      <c r="I27" s="76">
        <v>451.6</v>
      </c>
      <c r="J27" s="76">
        <v>0</v>
      </c>
      <c r="K27" s="76">
        <v>239.20000000000002</v>
      </c>
      <c r="L27" s="76">
        <v>149.6</v>
      </c>
      <c r="M27" s="76">
        <v>0</v>
      </c>
      <c r="N27" s="76">
        <v>0</v>
      </c>
      <c r="O27" s="76">
        <v>697.2</v>
      </c>
      <c r="P27" s="76">
        <v>0</v>
      </c>
      <c r="Q27" s="76">
        <v>961.80000000000007</v>
      </c>
      <c r="R27" s="76">
        <v>686.7</v>
      </c>
      <c r="S27" s="76">
        <v>0</v>
      </c>
      <c r="T27" s="76">
        <v>1001.7</v>
      </c>
      <c r="U27" s="77">
        <v>0</v>
      </c>
    </row>
    <row r="28" spans="1:21" x14ac:dyDescent="0.2">
      <c r="A28" s="75" t="s">
        <v>24</v>
      </c>
      <c r="B28" s="76">
        <v>17.82</v>
      </c>
      <c r="C28" s="76">
        <v>2.7600000000000002</v>
      </c>
      <c r="D28" s="76">
        <v>724.80000000000007</v>
      </c>
      <c r="E28" s="76">
        <v>463.2</v>
      </c>
      <c r="F28" s="76">
        <v>137.6</v>
      </c>
      <c r="G28" s="76">
        <v>0</v>
      </c>
      <c r="H28" s="76">
        <v>233.4</v>
      </c>
      <c r="I28" s="76">
        <v>453.2</v>
      </c>
      <c r="J28" s="76">
        <v>0</v>
      </c>
      <c r="K28" s="76">
        <v>239.20000000000002</v>
      </c>
      <c r="L28" s="76">
        <v>140.80000000000001</v>
      </c>
      <c r="M28" s="76">
        <v>0</v>
      </c>
      <c r="N28" s="76">
        <v>0</v>
      </c>
      <c r="O28" s="76">
        <v>760.2</v>
      </c>
      <c r="P28" s="76">
        <v>0</v>
      </c>
      <c r="Q28" s="76">
        <v>928.2</v>
      </c>
      <c r="R28" s="76">
        <v>741.30000000000007</v>
      </c>
      <c r="S28" s="76">
        <v>0</v>
      </c>
      <c r="T28" s="76">
        <v>961.80000000000007</v>
      </c>
      <c r="U28" s="77">
        <v>0</v>
      </c>
    </row>
    <row r="29" spans="1:21" x14ac:dyDescent="0.2">
      <c r="A29" s="75" t="s">
        <v>25</v>
      </c>
      <c r="B29" s="76">
        <v>18.240000000000002</v>
      </c>
      <c r="C29" s="76">
        <v>2.7600000000000002</v>
      </c>
      <c r="D29" s="76">
        <v>681.6</v>
      </c>
      <c r="E29" s="76">
        <v>424.8</v>
      </c>
      <c r="F29" s="76">
        <v>128</v>
      </c>
      <c r="G29" s="76">
        <v>0</v>
      </c>
      <c r="H29" s="76">
        <v>210.6</v>
      </c>
      <c r="I29" s="76">
        <v>426</v>
      </c>
      <c r="J29" s="76">
        <v>0</v>
      </c>
      <c r="K29" s="76">
        <v>221.6</v>
      </c>
      <c r="L29" s="76">
        <v>135.19999999999999</v>
      </c>
      <c r="M29" s="76">
        <v>0</v>
      </c>
      <c r="N29" s="76">
        <v>0</v>
      </c>
      <c r="O29" s="76">
        <v>714</v>
      </c>
      <c r="P29" s="76">
        <v>0</v>
      </c>
      <c r="Q29" s="76">
        <v>873.6</v>
      </c>
      <c r="R29" s="76">
        <v>701.4</v>
      </c>
      <c r="S29" s="76">
        <v>0</v>
      </c>
      <c r="T29" s="76">
        <v>907.2</v>
      </c>
      <c r="U29" s="77">
        <v>0</v>
      </c>
    </row>
    <row r="30" spans="1:21" ht="13.5" thickBot="1" x14ac:dyDescent="0.25">
      <c r="A30" s="78" t="s">
        <v>26</v>
      </c>
      <c r="B30" s="79">
        <v>17.760000000000002</v>
      </c>
      <c r="C30" s="79">
        <v>2.7600000000000002</v>
      </c>
      <c r="D30" s="79">
        <v>672</v>
      </c>
      <c r="E30" s="79">
        <v>405.6</v>
      </c>
      <c r="F30" s="79">
        <v>128.4</v>
      </c>
      <c r="G30" s="79">
        <v>0</v>
      </c>
      <c r="H30" s="79">
        <v>195</v>
      </c>
      <c r="I30" s="79">
        <v>419.2</v>
      </c>
      <c r="J30" s="79">
        <v>0</v>
      </c>
      <c r="K30" s="79">
        <v>217.6</v>
      </c>
      <c r="L30" s="79">
        <v>130.4</v>
      </c>
      <c r="M30" s="79">
        <v>0</v>
      </c>
      <c r="N30" s="79">
        <v>0</v>
      </c>
      <c r="O30" s="79">
        <v>663.6</v>
      </c>
      <c r="P30" s="79">
        <v>0</v>
      </c>
      <c r="Q30" s="79">
        <v>869.4</v>
      </c>
      <c r="R30" s="79">
        <v>648.9</v>
      </c>
      <c r="S30" s="79">
        <v>0</v>
      </c>
      <c r="T30" s="79">
        <v>903</v>
      </c>
      <c r="U30" s="80">
        <v>0</v>
      </c>
    </row>
    <row r="31" spans="1:21" s="55" customFormat="1" hidden="1" x14ac:dyDescent="0.2">
      <c r="A31" s="46" t="s">
        <v>2</v>
      </c>
      <c r="B31" s="55">
        <f t="shared" ref="B31:U31" si="0">SUM(B7:B30)</f>
        <v>432.96</v>
      </c>
      <c r="C31" s="55">
        <f t="shared" si="0"/>
        <v>67.680000000000007</v>
      </c>
      <c r="D31" s="55">
        <f t="shared" si="0"/>
        <v>16819.199999999997</v>
      </c>
      <c r="E31" s="55">
        <f t="shared" si="0"/>
        <v>11071.2</v>
      </c>
      <c r="F31" s="55">
        <f t="shared" si="0"/>
        <v>3300.0000000000005</v>
      </c>
      <c r="G31" s="55">
        <f t="shared" si="0"/>
        <v>0</v>
      </c>
      <c r="H31" s="55">
        <f t="shared" si="0"/>
        <v>5846.4000000000005</v>
      </c>
      <c r="I31" s="55">
        <f t="shared" si="0"/>
        <v>10232.400000000001</v>
      </c>
      <c r="J31" s="55">
        <f t="shared" si="0"/>
        <v>0</v>
      </c>
      <c r="K31" s="55">
        <f t="shared" si="0"/>
        <v>5392</v>
      </c>
      <c r="L31" s="55">
        <f t="shared" si="0"/>
        <v>3445.6000000000004</v>
      </c>
      <c r="M31" s="55">
        <f t="shared" si="0"/>
        <v>0</v>
      </c>
      <c r="N31" s="55">
        <f t="shared" si="0"/>
        <v>0</v>
      </c>
      <c r="O31" s="55">
        <f t="shared" si="0"/>
        <v>16900.800000000003</v>
      </c>
      <c r="P31" s="55">
        <f t="shared" si="0"/>
        <v>0</v>
      </c>
      <c r="Q31" s="55">
        <f t="shared" si="0"/>
        <v>22352.399999999998</v>
      </c>
      <c r="R31" s="55">
        <f t="shared" si="0"/>
        <v>16566.900000000001</v>
      </c>
      <c r="S31" s="55">
        <f t="shared" si="0"/>
        <v>0</v>
      </c>
      <c r="T31" s="55">
        <f t="shared" si="0"/>
        <v>23244.899999999998</v>
      </c>
      <c r="U31" s="55">
        <f t="shared" si="0"/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59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82" t="s">
        <v>60</v>
      </c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3" t="s">
        <v>37</v>
      </c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5" t="s">
        <v>58</v>
      </c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0</v>
      </c>
      <c r="E41" s="97">
        <v>0</v>
      </c>
      <c r="F41" s="97">
        <v>0</v>
      </c>
      <c r="G41" s="97">
        <v>0</v>
      </c>
      <c r="H41" s="97">
        <v>0</v>
      </c>
      <c r="I41" s="97">
        <v>0</v>
      </c>
      <c r="J41" s="97">
        <v>0</v>
      </c>
      <c r="K41" s="97">
        <v>0</v>
      </c>
      <c r="L41" s="97">
        <v>0</v>
      </c>
      <c r="M41" s="97">
        <v>0</v>
      </c>
      <c r="N41" s="97">
        <v>0</v>
      </c>
      <c r="O41" s="97">
        <v>0</v>
      </c>
      <c r="P41" s="97">
        <v>0</v>
      </c>
      <c r="Q41" s="97">
        <v>0</v>
      </c>
      <c r="R41" s="97">
        <v>0</v>
      </c>
      <c r="S41" s="97">
        <v>0</v>
      </c>
      <c r="T41" s="97">
        <v>0</v>
      </c>
      <c r="U41" s="98">
        <v>0</v>
      </c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0</v>
      </c>
      <c r="E42" s="100">
        <v>0</v>
      </c>
      <c r="F42" s="100">
        <v>0</v>
      </c>
      <c r="G42" s="100">
        <v>0</v>
      </c>
      <c r="H42" s="100">
        <v>0</v>
      </c>
      <c r="I42" s="100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1">
        <v>0</v>
      </c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0</v>
      </c>
      <c r="E43" s="100">
        <v>0</v>
      </c>
      <c r="F43" s="100">
        <v>0</v>
      </c>
      <c r="G43" s="100">
        <v>0</v>
      </c>
      <c r="H43" s="100">
        <v>0</v>
      </c>
      <c r="I43" s="100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1">
        <v>0</v>
      </c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0</v>
      </c>
      <c r="E44" s="100">
        <v>0</v>
      </c>
      <c r="F44" s="100">
        <v>0</v>
      </c>
      <c r="G44" s="100">
        <v>0</v>
      </c>
      <c r="H44" s="100">
        <v>0</v>
      </c>
      <c r="I44" s="100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1">
        <v>0</v>
      </c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0</v>
      </c>
      <c r="E45" s="100">
        <v>0</v>
      </c>
      <c r="F45" s="100">
        <v>0</v>
      </c>
      <c r="G45" s="100">
        <v>0</v>
      </c>
      <c r="H45" s="100">
        <v>0</v>
      </c>
      <c r="I45" s="100">
        <v>0</v>
      </c>
      <c r="J45" s="100">
        <v>0</v>
      </c>
      <c r="K45" s="100">
        <v>0</v>
      </c>
      <c r="L45" s="100">
        <v>0</v>
      </c>
      <c r="M45" s="100">
        <v>0</v>
      </c>
      <c r="N45" s="100">
        <v>0</v>
      </c>
      <c r="O45" s="100">
        <v>0</v>
      </c>
      <c r="P45" s="100">
        <v>0</v>
      </c>
      <c r="Q45" s="100">
        <v>0</v>
      </c>
      <c r="R45" s="100">
        <v>0</v>
      </c>
      <c r="S45" s="100">
        <v>0</v>
      </c>
      <c r="T45" s="100">
        <v>0</v>
      </c>
      <c r="U45" s="101">
        <v>0</v>
      </c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0</v>
      </c>
      <c r="E46" s="100">
        <v>0</v>
      </c>
      <c r="F46" s="100">
        <v>0</v>
      </c>
      <c r="G46" s="100">
        <v>0</v>
      </c>
      <c r="H46" s="100">
        <v>0</v>
      </c>
      <c r="I46" s="100">
        <v>0</v>
      </c>
      <c r="J46" s="100">
        <v>0</v>
      </c>
      <c r="K46" s="100">
        <v>0</v>
      </c>
      <c r="L46" s="100">
        <v>0</v>
      </c>
      <c r="M46" s="100">
        <v>0</v>
      </c>
      <c r="N46" s="100">
        <v>0</v>
      </c>
      <c r="O46" s="100">
        <v>0</v>
      </c>
      <c r="P46" s="100">
        <v>0</v>
      </c>
      <c r="Q46" s="100">
        <v>0</v>
      </c>
      <c r="R46" s="100">
        <v>0</v>
      </c>
      <c r="S46" s="100">
        <v>0</v>
      </c>
      <c r="T46" s="100">
        <v>0</v>
      </c>
      <c r="U46" s="101">
        <v>0</v>
      </c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0</v>
      </c>
      <c r="E47" s="100">
        <v>0</v>
      </c>
      <c r="F47" s="100">
        <v>0</v>
      </c>
      <c r="G47" s="100">
        <v>0</v>
      </c>
      <c r="H47" s="100">
        <v>0</v>
      </c>
      <c r="I47" s="100">
        <v>0</v>
      </c>
      <c r="J47" s="100">
        <v>0</v>
      </c>
      <c r="K47" s="100">
        <v>0</v>
      </c>
      <c r="L47" s="100">
        <v>0</v>
      </c>
      <c r="M47" s="100">
        <v>0</v>
      </c>
      <c r="N47" s="100">
        <v>0</v>
      </c>
      <c r="O47" s="100">
        <v>0</v>
      </c>
      <c r="P47" s="100">
        <v>0</v>
      </c>
      <c r="Q47" s="100">
        <v>0</v>
      </c>
      <c r="R47" s="100">
        <v>0</v>
      </c>
      <c r="S47" s="100">
        <v>0</v>
      </c>
      <c r="T47" s="100">
        <v>0</v>
      </c>
      <c r="U47" s="101">
        <v>0</v>
      </c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0</v>
      </c>
      <c r="E48" s="100">
        <v>0</v>
      </c>
      <c r="F48" s="100">
        <v>0</v>
      </c>
      <c r="G48" s="100">
        <v>0</v>
      </c>
      <c r="H48" s="100">
        <v>0</v>
      </c>
      <c r="I48" s="100">
        <v>0</v>
      </c>
      <c r="J48" s="100">
        <v>0</v>
      </c>
      <c r="K48" s="100">
        <v>0</v>
      </c>
      <c r="L48" s="100">
        <v>0</v>
      </c>
      <c r="M48" s="100">
        <v>0</v>
      </c>
      <c r="N48" s="100">
        <v>0</v>
      </c>
      <c r="O48" s="100">
        <v>0</v>
      </c>
      <c r="P48" s="100">
        <v>0</v>
      </c>
      <c r="Q48" s="100">
        <v>0</v>
      </c>
      <c r="R48" s="100">
        <v>0</v>
      </c>
      <c r="S48" s="100">
        <v>0</v>
      </c>
      <c r="T48" s="100">
        <v>0</v>
      </c>
      <c r="U48" s="101">
        <v>0</v>
      </c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0</v>
      </c>
      <c r="E49" s="100">
        <v>0</v>
      </c>
      <c r="F49" s="100">
        <v>0</v>
      </c>
      <c r="G49" s="100">
        <v>0</v>
      </c>
      <c r="H49" s="100">
        <v>0</v>
      </c>
      <c r="I49" s="100">
        <v>0</v>
      </c>
      <c r="J49" s="100">
        <v>0</v>
      </c>
      <c r="K49" s="100">
        <v>0</v>
      </c>
      <c r="L49" s="100">
        <v>0</v>
      </c>
      <c r="M49" s="100">
        <v>0</v>
      </c>
      <c r="N49" s="100">
        <v>0</v>
      </c>
      <c r="O49" s="100">
        <v>0</v>
      </c>
      <c r="P49" s="100">
        <v>0</v>
      </c>
      <c r="Q49" s="100">
        <v>0</v>
      </c>
      <c r="R49" s="100">
        <v>0</v>
      </c>
      <c r="S49" s="100">
        <v>0</v>
      </c>
      <c r="T49" s="100">
        <v>0</v>
      </c>
      <c r="U49" s="101">
        <v>0</v>
      </c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0</v>
      </c>
      <c r="E50" s="100">
        <v>0</v>
      </c>
      <c r="F50" s="100">
        <v>0</v>
      </c>
      <c r="G50" s="100">
        <v>0</v>
      </c>
      <c r="H50" s="100">
        <v>0</v>
      </c>
      <c r="I50" s="100">
        <v>0</v>
      </c>
      <c r="J50" s="100">
        <v>0</v>
      </c>
      <c r="K50" s="100">
        <v>0</v>
      </c>
      <c r="L50" s="100">
        <v>0</v>
      </c>
      <c r="M50" s="100">
        <v>0</v>
      </c>
      <c r="N50" s="100">
        <v>0</v>
      </c>
      <c r="O50" s="100">
        <v>0</v>
      </c>
      <c r="P50" s="100">
        <v>0</v>
      </c>
      <c r="Q50" s="100">
        <v>0</v>
      </c>
      <c r="R50" s="100">
        <v>0</v>
      </c>
      <c r="S50" s="100">
        <v>0</v>
      </c>
      <c r="T50" s="100">
        <v>0</v>
      </c>
      <c r="U50" s="101">
        <v>0</v>
      </c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0</v>
      </c>
      <c r="E51" s="100">
        <v>0</v>
      </c>
      <c r="F51" s="100">
        <v>0</v>
      </c>
      <c r="G51" s="100">
        <v>0</v>
      </c>
      <c r="H51" s="100">
        <v>0</v>
      </c>
      <c r="I51" s="100">
        <v>0</v>
      </c>
      <c r="J51" s="100">
        <v>0</v>
      </c>
      <c r="K51" s="100">
        <v>0</v>
      </c>
      <c r="L51" s="100">
        <v>0</v>
      </c>
      <c r="M51" s="100">
        <v>0</v>
      </c>
      <c r="N51" s="100">
        <v>0</v>
      </c>
      <c r="O51" s="100">
        <v>0</v>
      </c>
      <c r="P51" s="100">
        <v>0</v>
      </c>
      <c r="Q51" s="100">
        <v>0</v>
      </c>
      <c r="R51" s="100">
        <v>0</v>
      </c>
      <c r="S51" s="100">
        <v>0</v>
      </c>
      <c r="T51" s="100">
        <v>0</v>
      </c>
      <c r="U51" s="101">
        <v>0</v>
      </c>
    </row>
    <row r="52" spans="1:54" x14ac:dyDescent="0.2">
      <c r="A52" s="99" t="s">
        <v>14</v>
      </c>
      <c r="B52" s="100"/>
      <c r="C52" s="100"/>
      <c r="D52" s="100">
        <v>0</v>
      </c>
      <c r="E52" s="100">
        <v>0</v>
      </c>
      <c r="F52" s="100">
        <v>0</v>
      </c>
      <c r="G52" s="100">
        <v>0</v>
      </c>
      <c r="H52" s="100">
        <v>0</v>
      </c>
      <c r="I52" s="100">
        <v>0</v>
      </c>
      <c r="J52" s="100">
        <v>0</v>
      </c>
      <c r="K52" s="100">
        <v>0</v>
      </c>
      <c r="L52" s="100">
        <v>0</v>
      </c>
      <c r="M52" s="100">
        <v>0</v>
      </c>
      <c r="N52" s="100">
        <v>0</v>
      </c>
      <c r="O52" s="100">
        <v>0</v>
      </c>
      <c r="P52" s="100">
        <v>0</v>
      </c>
      <c r="Q52" s="100">
        <v>0</v>
      </c>
      <c r="R52" s="100">
        <v>0</v>
      </c>
      <c r="S52" s="100">
        <v>0</v>
      </c>
      <c r="T52" s="100">
        <v>0</v>
      </c>
      <c r="U52" s="101">
        <v>0</v>
      </c>
    </row>
    <row r="53" spans="1:54" x14ac:dyDescent="0.2">
      <c r="A53" s="99" t="s">
        <v>15</v>
      </c>
      <c r="B53" s="100"/>
      <c r="C53" s="100"/>
      <c r="D53" s="100">
        <v>0</v>
      </c>
      <c r="E53" s="100">
        <v>0</v>
      </c>
      <c r="F53" s="100">
        <v>0</v>
      </c>
      <c r="G53" s="100">
        <v>0</v>
      </c>
      <c r="H53" s="100">
        <v>0</v>
      </c>
      <c r="I53" s="100">
        <v>0</v>
      </c>
      <c r="J53" s="100">
        <v>0</v>
      </c>
      <c r="K53" s="100">
        <v>0</v>
      </c>
      <c r="L53" s="100">
        <v>0</v>
      </c>
      <c r="M53" s="100">
        <v>0</v>
      </c>
      <c r="N53" s="100">
        <v>0</v>
      </c>
      <c r="O53" s="100">
        <v>0</v>
      </c>
      <c r="P53" s="100">
        <v>0</v>
      </c>
      <c r="Q53" s="100">
        <v>0</v>
      </c>
      <c r="R53" s="100">
        <v>0</v>
      </c>
      <c r="S53" s="100">
        <v>0</v>
      </c>
      <c r="T53" s="100">
        <v>0</v>
      </c>
      <c r="U53" s="101">
        <v>0</v>
      </c>
    </row>
    <row r="54" spans="1:54" x14ac:dyDescent="0.2">
      <c r="A54" s="99" t="s">
        <v>16</v>
      </c>
      <c r="B54" s="100"/>
      <c r="C54" s="100"/>
      <c r="D54" s="100">
        <v>0</v>
      </c>
      <c r="E54" s="100">
        <v>0</v>
      </c>
      <c r="F54" s="100">
        <v>0</v>
      </c>
      <c r="G54" s="100">
        <v>0</v>
      </c>
      <c r="H54" s="100">
        <v>0</v>
      </c>
      <c r="I54" s="100">
        <v>0</v>
      </c>
      <c r="J54" s="100">
        <v>0</v>
      </c>
      <c r="K54" s="100">
        <v>0</v>
      </c>
      <c r="L54" s="100">
        <v>0</v>
      </c>
      <c r="M54" s="100">
        <v>0</v>
      </c>
      <c r="N54" s="100">
        <v>0</v>
      </c>
      <c r="O54" s="100">
        <v>0</v>
      </c>
      <c r="P54" s="100">
        <v>0</v>
      </c>
      <c r="Q54" s="100">
        <v>0</v>
      </c>
      <c r="R54" s="100">
        <v>0</v>
      </c>
      <c r="S54" s="100">
        <v>0</v>
      </c>
      <c r="T54" s="100">
        <v>0</v>
      </c>
      <c r="U54" s="101">
        <v>0</v>
      </c>
    </row>
    <row r="55" spans="1:54" x14ac:dyDescent="0.2">
      <c r="A55" s="99" t="s">
        <v>17</v>
      </c>
      <c r="B55" s="100"/>
      <c r="C55" s="100"/>
      <c r="D55" s="100">
        <v>0</v>
      </c>
      <c r="E55" s="100">
        <v>0</v>
      </c>
      <c r="F55" s="100">
        <v>0</v>
      </c>
      <c r="G55" s="100">
        <v>0</v>
      </c>
      <c r="H55" s="100">
        <v>0</v>
      </c>
      <c r="I55" s="100">
        <v>0</v>
      </c>
      <c r="J55" s="100">
        <v>0</v>
      </c>
      <c r="K55" s="100">
        <v>0</v>
      </c>
      <c r="L55" s="100">
        <v>0</v>
      </c>
      <c r="M55" s="100">
        <v>0</v>
      </c>
      <c r="N55" s="100">
        <v>0</v>
      </c>
      <c r="O55" s="100">
        <v>0</v>
      </c>
      <c r="P55" s="100">
        <v>0</v>
      </c>
      <c r="Q55" s="100">
        <v>0</v>
      </c>
      <c r="R55" s="100">
        <v>0</v>
      </c>
      <c r="S55" s="100">
        <v>0</v>
      </c>
      <c r="T55" s="100">
        <v>0</v>
      </c>
      <c r="U55" s="101">
        <v>0</v>
      </c>
    </row>
    <row r="56" spans="1:54" x14ac:dyDescent="0.2">
      <c r="A56" s="99" t="s">
        <v>18</v>
      </c>
      <c r="B56" s="100"/>
      <c r="C56" s="100"/>
      <c r="D56" s="100">
        <v>0</v>
      </c>
      <c r="E56" s="100">
        <v>0</v>
      </c>
      <c r="F56" s="100">
        <v>0</v>
      </c>
      <c r="G56" s="100">
        <v>0</v>
      </c>
      <c r="H56" s="100">
        <v>0</v>
      </c>
      <c r="I56" s="100">
        <v>0</v>
      </c>
      <c r="J56" s="100">
        <v>0</v>
      </c>
      <c r="K56" s="100">
        <v>0</v>
      </c>
      <c r="L56" s="100">
        <v>0</v>
      </c>
      <c r="M56" s="100">
        <v>0</v>
      </c>
      <c r="N56" s="100">
        <v>0</v>
      </c>
      <c r="O56" s="100">
        <v>0</v>
      </c>
      <c r="P56" s="100">
        <v>0</v>
      </c>
      <c r="Q56" s="100">
        <v>0</v>
      </c>
      <c r="R56" s="100">
        <v>0</v>
      </c>
      <c r="S56" s="100">
        <v>0</v>
      </c>
      <c r="T56" s="100">
        <v>0</v>
      </c>
      <c r="U56" s="101">
        <v>0</v>
      </c>
    </row>
    <row r="57" spans="1:54" x14ac:dyDescent="0.2">
      <c r="A57" s="99" t="s">
        <v>19</v>
      </c>
      <c r="B57" s="100"/>
      <c r="C57" s="100"/>
      <c r="D57" s="100">
        <v>0</v>
      </c>
      <c r="E57" s="100">
        <v>0</v>
      </c>
      <c r="F57" s="100">
        <v>0</v>
      </c>
      <c r="G57" s="100">
        <v>0</v>
      </c>
      <c r="H57" s="100">
        <v>0</v>
      </c>
      <c r="I57" s="100">
        <v>0</v>
      </c>
      <c r="J57" s="100">
        <v>0</v>
      </c>
      <c r="K57" s="100">
        <v>0</v>
      </c>
      <c r="L57" s="100">
        <v>0</v>
      </c>
      <c r="M57" s="100">
        <v>0</v>
      </c>
      <c r="N57" s="100">
        <v>0</v>
      </c>
      <c r="O57" s="100">
        <v>0</v>
      </c>
      <c r="P57" s="100">
        <v>0</v>
      </c>
      <c r="Q57" s="100">
        <v>0</v>
      </c>
      <c r="R57" s="100">
        <v>0</v>
      </c>
      <c r="S57" s="100">
        <v>0</v>
      </c>
      <c r="T57" s="100">
        <v>0</v>
      </c>
      <c r="U57" s="101">
        <v>0</v>
      </c>
    </row>
    <row r="58" spans="1:54" x14ac:dyDescent="0.2">
      <c r="A58" s="99" t="s">
        <v>20</v>
      </c>
      <c r="B58" s="100"/>
      <c r="C58" s="100"/>
      <c r="D58" s="100">
        <v>0</v>
      </c>
      <c r="E58" s="100">
        <v>0</v>
      </c>
      <c r="F58" s="100">
        <v>0</v>
      </c>
      <c r="G58" s="100">
        <v>0</v>
      </c>
      <c r="H58" s="100">
        <v>0</v>
      </c>
      <c r="I58" s="100">
        <v>0</v>
      </c>
      <c r="J58" s="100">
        <v>0</v>
      </c>
      <c r="K58" s="100">
        <v>0</v>
      </c>
      <c r="L58" s="100">
        <v>0</v>
      </c>
      <c r="M58" s="100">
        <v>0</v>
      </c>
      <c r="N58" s="100">
        <v>0</v>
      </c>
      <c r="O58" s="100">
        <v>0</v>
      </c>
      <c r="P58" s="100">
        <v>0</v>
      </c>
      <c r="Q58" s="100">
        <v>0</v>
      </c>
      <c r="R58" s="100">
        <v>0</v>
      </c>
      <c r="S58" s="100">
        <v>0</v>
      </c>
      <c r="T58" s="100">
        <v>0</v>
      </c>
      <c r="U58" s="101">
        <v>0</v>
      </c>
    </row>
    <row r="59" spans="1:54" x14ac:dyDescent="0.2">
      <c r="A59" s="99" t="s">
        <v>21</v>
      </c>
      <c r="B59" s="100"/>
      <c r="C59" s="100"/>
      <c r="D59" s="100">
        <v>0</v>
      </c>
      <c r="E59" s="100">
        <v>0</v>
      </c>
      <c r="F59" s="100">
        <v>0</v>
      </c>
      <c r="G59" s="100">
        <v>0</v>
      </c>
      <c r="H59" s="100">
        <v>0</v>
      </c>
      <c r="I59" s="100">
        <v>0</v>
      </c>
      <c r="J59" s="100">
        <v>0</v>
      </c>
      <c r="K59" s="100">
        <v>0</v>
      </c>
      <c r="L59" s="100">
        <v>0</v>
      </c>
      <c r="M59" s="100">
        <v>0</v>
      </c>
      <c r="N59" s="100">
        <v>0</v>
      </c>
      <c r="O59" s="100">
        <v>0</v>
      </c>
      <c r="P59" s="100">
        <v>0</v>
      </c>
      <c r="Q59" s="100">
        <v>0</v>
      </c>
      <c r="R59" s="100">
        <v>0</v>
      </c>
      <c r="S59" s="100">
        <v>0</v>
      </c>
      <c r="T59" s="100">
        <v>0</v>
      </c>
      <c r="U59" s="101">
        <v>0</v>
      </c>
    </row>
    <row r="60" spans="1:54" x14ac:dyDescent="0.2">
      <c r="A60" s="99" t="s">
        <v>22</v>
      </c>
      <c r="B60" s="100"/>
      <c r="C60" s="100"/>
      <c r="D60" s="100">
        <v>0</v>
      </c>
      <c r="E60" s="100">
        <v>0</v>
      </c>
      <c r="F60" s="100">
        <v>0</v>
      </c>
      <c r="G60" s="100">
        <v>0</v>
      </c>
      <c r="H60" s="100">
        <v>0</v>
      </c>
      <c r="I60" s="100">
        <v>0</v>
      </c>
      <c r="J60" s="100">
        <v>0</v>
      </c>
      <c r="K60" s="100">
        <v>0</v>
      </c>
      <c r="L60" s="100">
        <v>0</v>
      </c>
      <c r="M60" s="100">
        <v>0</v>
      </c>
      <c r="N60" s="100">
        <v>0</v>
      </c>
      <c r="O60" s="100">
        <v>0</v>
      </c>
      <c r="P60" s="100">
        <v>0</v>
      </c>
      <c r="Q60" s="100">
        <v>0</v>
      </c>
      <c r="R60" s="100">
        <v>0</v>
      </c>
      <c r="S60" s="100">
        <v>0</v>
      </c>
      <c r="T60" s="100">
        <v>0</v>
      </c>
      <c r="U60" s="101">
        <v>0</v>
      </c>
    </row>
    <row r="61" spans="1:54" x14ac:dyDescent="0.2">
      <c r="A61" s="99" t="s">
        <v>23</v>
      </c>
      <c r="B61" s="100"/>
      <c r="C61" s="100"/>
      <c r="D61" s="100">
        <v>0</v>
      </c>
      <c r="E61" s="100">
        <v>0</v>
      </c>
      <c r="F61" s="100">
        <v>0</v>
      </c>
      <c r="G61" s="100">
        <v>0</v>
      </c>
      <c r="H61" s="100">
        <v>0</v>
      </c>
      <c r="I61" s="100">
        <v>0</v>
      </c>
      <c r="J61" s="100">
        <v>0</v>
      </c>
      <c r="K61" s="100">
        <v>0</v>
      </c>
      <c r="L61" s="100">
        <v>0</v>
      </c>
      <c r="M61" s="100">
        <v>0</v>
      </c>
      <c r="N61" s="100">
        <v>0</v>
      </c>
      <c r="O61" s="100">
        <v>0</v>
      </c>
      <c r="P61" s="100">
        <v>0</v>
      </c>
      <c r="Q61" s="100">
        <v>0</v>
      </c>
      <c r="R61" s="100">
        <v>0</v>
      </c>
      <c r="S61" s="100">
        <v>0</v>
      </c>
      <c r="T61" s="100">
        <v>0</v>
      </c>
      <c r="U61" s="101">
        <v>0</v>
      </c>
    </row>
    <row r="62" spans="1:54" x14ac:dyDescent="0.2">
      <c r="A62" s="99" t="s">
        <v>24</v>
      </c>
      <c r="B62" s="100"/>
      <c r="C62" s="100"/>
      <c r="D62" s="100">
        <v>0</v>
      </c>
      <c r="E62" s="100">
        <v>0</v>
      </c>
      <c r="F62" s="100">
        <v>0</v>
      </c>
      <c r="G62" s="100">
        <v>0</v>
      </c>
      <c r="H62" s="100">
        <v>0</v>
      </c>
      <c r="I62" s="100">
        <v>0</v>
      </c>
      <c r="J62" s="100">
        <v>0</v>
      </c>
      <c r="K62" s="100">
        <v>0</v>
      </c>
      <c r="L62" s="100">
        <v>0</v>
      </c>
      <c r="M62" s="100">
        <v>0</v>
      </c>
      <c r="N62" s="100">
        <v>0</v>
      </c>
      <c r="O62" s="100">
        <v>0</v>
      </c>
      <c r="P62" s="100">
        <v>0</v>
      </c>
      <c r="Q62" s="100">
        <v>0</v>
      </c>
      <c r="R62" s="100">
        <v>0</v>
      </c>
      <c r="S62" s="100">
        <v>0</v>
      </c>
      <c r="T62" s="100">
        <v>0</v>
      </c>
      <c r="U62" s="101">
        <v>0</v>
      </c>
    </row>
    <row r="63" spans="1:54" x14ac:dyDescent="0.2">
      <c r="A63" s="99" t="s">
        <v>25</v>
      </c>
      <c r="B63" s="100"/>
      <c r="C63" s="100"/>
      <c r="D63" s="100">
        <v>0</v>
      </c>
      <c r="E63" s="100">
        <v>0</v>
      </c>
      <c r="F63" s="100">
        <v>0</v>
      </c>
      <c r="G63" s="100">
        <v>0</v>
      </c>
      <c r="H63" s="100">
        <v>0</v>
      </c>
      <c r="I63" s="100">
        <v>0</v>
      </c>
      <c r="J63" s="100">
        <v>0</v>
      </c>
      <c r="K63" s="100">
        <v>0</v>
      </c>
      <c r="L63" s="100">
        <v>0</v>
      </c>
      <c r="M63" s="100">
        <v>0</v>
      </c>
      <c r="N63" s="100">
        <v>0</v>
      </c>
      <c r="O63" s="100">
        <v>0</v>
      </c>
      <c r="P63" s="100">
        <v>0</v>
      </c>
      <c r="Q63" s="100">
        <v>0</v>
      </c>
      <c r="R63" s="100">
        <v>0</v>
      </c>
      <c r="S63" s="100">
        <v>0</v>
      </c>
      <c r="T63" s="100">
        <v>0</v>
      </c>
      <c r="U63" s="101">
        <v>0</v>
      </c>
    </row>
    <row r="64" spans="1:54" ht="13.5" thickBot="1" x14ac:dyDescent="0.25">
      <c r="A64" s="102" t="s">
        <v>26</v>
      </c>
      <c r="B64" s="103"/>
      <c r="C64" s="103"/>
      <c r="D64" s="103">
        <v>0</v>
      </c>
      <c r="E64" s="103">
        <v>0</v>
      </c>
      <c r="F64" s="103">
        <v>0</v>
      </c>
      <c r="G64" s="103">
        <v>0</v>
      </c>
      <c r="H64" s="103">
        <v>0</v>
      </c>
      <c r="I64" s="103">
        <v>0</v>
      </c>
      <c r="J64" s="103">
        <v>0</v>
      </c>
      <c r="K64" s="103">
        <v>0</v>
      </c>
      <c r="L64" s="103">
        <v>0</v>
      </c>
      <c r="M64" s="103">
        <v>0</v>
      </c>
      <c r="N64" s="103">
        <v>0</v>
      </c>
      <c r="O64" s="103">
        <v>0</v>
      </c>
      <c r="P64" s="103">
        <v>0</v>
      </c>
      <c r="Q64" s="103">
        <v>0</v>
      </c>
      <c r="R64" s="103">
        <v>0</v>
      </c>
      <c r="S64" s="103">
        <v>0</v>
      </c>
      <c r="T64" s="103">
        <v>0</v>
      </c>
      <c r="U64" s="104">
        <v>0</v>
      </c>
    </row>
    <row r="65" spans="1:21" x14ac:dyDescent="0.2">
      <c r="A65" s="87" t="s">
        <v>2</v>
      </c>
      <c r="B65" s="91">
        <v>0</v>
      </c>
      <c r="C65" s="91">
        <v>0</v>
      </c>
      <c r="D65" s="91">
        <v>0</v>
      </c>
      <c r="E65" s="91">
        <v>0</v>
      </c>
      <c r="F65" s="91">
        <v>0</v>
      </c>
      <c r="G65" s="91">
        <v>0</v>
      </c>
      <c r="H65" s="91">
        <v>0</v>
      </c>
      <c r="I65" s="91">
        <v>0</v>
      </c>
      <c r="J65" s="91">
        <v>0</v>
      </c>
      <c r="K65" s="91">
        <v>0</v>
      </c>
      <c r="L65" s="91">
        <v>0</v>
      </c>
      <c r="M65" s="91">
        <v>0</v>
      </c>
      <c r="N65" s="91">
        <v>0</v>
      </c>
      <c r="O65" s="91">
        <v>0</v>
      </c>
      <c r="P65" s="91">
        <v>0</v>
      </c>
      <c r="Q65" s="91">
        <v>0</v>
      </c>
      <c r="R65" s="91">
        <v>0</v>
      </c>
      <c r="S65" s="91">
        <v>0</v>
      </c>
      <c r="T65" s="91">
        <v>0</v>
      </c>
      <c r="U65" s="91">
        <v>0</v>
      </c>
    </row>
    <row r="70" spans="1:21" ht="18" x14ac:dyDescent="0.25">
      <c r="A70" s="136" t="s">
        <v>105</v>
      </c>
      <c r="B70" s="136"/>
      <c r="C70" s="136"/>
      <c r="D70" s="136"/>
      <c r="E70" s="136"/>
      <c r="F70" s="136"/>
      <c r="G70" s="136"/>
      <c r="H70" s="136"/>
      <c r="I70" s="136"/>
      <c r="J70" s="105"/>
      <c r="K70" s="105"/>
    </row>
    <row r="71" spans="1:21" ht="18.75" thickBot="1" x14ac:dyDescent="0.3">
      <c r="A71" s="137" t="s">
        <v>61</v>
      </c>
      <c r="B71" s="138"/>
      <c r="C71" s="138"/>
      <c r="D71" s="138"/>
      <c r="E71" s="138"/>
      <c r="F71" s="106"/>
      <c r="G71" s="137" t="s">
        <v>62</v>
      </c>
      <c r="H71" s="138"/>
      <c r="I71" s="138"/>
      <c r="J71" s="138"/>
      <c r="K71" s="138"/>
    </row>
    <row r="72" spans="1:21" ht="13.5" thickBot="1" x14ac:dyDescent="0.25">
      <c r="A72" s="139" t="s">
        <v>63</v>
      </c>
      <c r="B72" s="140"/>
      <c r="C72" s="107" t="s">
        <v>64</v>
      </c>
      <c r="D72" s="107" t="s">
        <v>65</v>
      </c>
      <c r="E72" s="107" t="s">
        <v>66</v>
      </c>
      <c r="F72" s="108"/>
      <c r="G72" s="139" t="s">
        <v>63</v>
      </c>
      <c r="H72" s="140"/>
      <c r="I72" s="107" t="s">
        <v>64</v>
      </c>
      <c r="J72" s="107" t="s">
        <v>65</v>
      </c>
      <c r="K72" s="107" t="s">
        <v>66</v>
      </c>
    </row>
    <row r="73" spans="1:21" ht="38.25" x14ac:dyDescent="0.2">
      <c r="A73" s="109" t="s">
        <v>67</v>
      </c>
      <c r="B73" s="110" t="s">
        <v>68</v>
      </c>
      <c r="C73" s="111">
        <v>10000</v>
      </c>
      <c r="D73" s="111">
        <v>10000</v>
      </c>
      <c r="E73" s="111">
        <v>10000</v>
      </c>
      <c r="F73" s="108"/>
      <c r="G73" s="109" t="s">
        <v>67</v>
      </c>
      <c r="H73" s="110" t="s">
        <v>68</v>
      </c>
      <c r="I73" s="111">
        <v>6300</v>
      </c>
      <c r="J73" s="111">
        <v>6300</v>
      </c>
      <c r="K73" s="111">
        <v>6300</v>
      </c>
    </row>
    <row r="74" spans="1:21" ht="38.25" x14ac:dyDescent="0.2">
      <c r="A74" s="112" t="s">
        <v>69</v>
      </c>
      <c r="B74" s="113" t="s">
        <v>70</v>
      </c>
      <c r="C74" s="114">
        <v>16</v>
      </c>
      <c r="D74" s="114">
        <v>16</v>
      </c>
      <c r="E74" s="114">
        <v>16</v>
      </c>
      <c r="F74" s="108"/>
      <c r="G74" s="112" t="s">
        <v>69</v>
      </c>
      <c r="H74" s="113" t="s">
        <v>70</v>
      </c>
      <c r="I74" s="114">
        <v>11.25</v>
      </c>
      <c r="J74" s="114">
        <v>11.25</v>
      </c>
      <c r="K74" s="114">
        <v>11.25</v>
      </c>
    </row>
    <row r="75" spans="1:21" x14ac:dyDescent="0.2">
      <c r="A75" s="132" t="s">
        <v>71</v>
      </c>
      <c r="B75" s="113" t="s">
        <v>72</v>
      </c>
      <c r="C75" s="114">
        <v>74.400000000000006</v>
      </c>
      <c r="D75" s="114">
        <v>74.400000000000006</v>
      </c>
      <c r="E75" s="114">
        <v>74.400000000000006</v>
      </c>
      <c r="F75" s="106"/>
      <c r="G75" s="132" t="s">
        <v>71</v>
      </c>
      <c r="H75" s="113" t="s">
        <v>72</v>
      </c>
      <c r="I75" s="114">
        <v>53</v>
      </c>
      <c r="J75" s="114">
        <v>53</v>
      </c>
      <c r="K75" s="114">
        <v>53</v>
      </c>
    </row>
    <row r="76" spans="1:21" x14ac:dyDescent="0.2">
      <c r="A76" s="130"/>
      <c r="B76" s="113" t="s">
        <v>73</v>
      </c>
      <c r="C76" s="114">
        <v>74.099999999999994</v>
      </c>
      <c r="D76" s="114">
        <v>74.099999999999994</v>
      </c>
      <c r="E76" s="114">
        <v>74.099999999999994</v>
      </c>
      <c r="F76" s="106"/>
      <c r="G76" s="130"/>
      <c r="H76" s="113" t="s">
        <v>73</v>
      </c>
      <c r="I76" s="114">
        <v>48.7</v>
      </c>
      <c r="J76" s="114">
        <v>48.7</v>
      </c>
      <c r="K76" s="114">
        <v>48.7</v>
      </c>
    </row>
    <row r="77" spans="1:21" x14ac:dyDescent="0.2">
      <c r="A77" s="133"/>
      <c r="B77" s="113" t="s">
        <v>74</v>
      </c>
      <c r="C77" s="114">
        <v>58.3</v>
      </c>
      <c r="D77" s="114">
        <v>58.3</v>
      </c>
      <c r="E77" s="114">
        <v>58.3</v>
      </c>
      <c r="F77" s="106"/>
      <c r="G77" s="133"/>
      <c r="H77" s="113" t="s">
        <v>74</v>
      </c>
      <c r="I77" s="114">
        <v>38.200000000000003</v>
      </c>
      <c r="J77" s="114">
        <v>38.200000000000003</v>
      </c>
      <c r="K77" s="114">
        <v>38.200000000000003</v>
      </c>
    </row>
    <row r="78" spans="1:21" ht="38.25" x14ac:dyDescent="0.2">
      <c r="A78" s="112" t="s">
        <v>75</v>
      </c>
      <c r="B78" s="113" t="s">
        <v>76</v>
      </c>
      <c r="C78" s="114">
        <v>0.84</v>
      </c>
      <c r="D78" s="114">
        <v>0.84</v>
      </c>
      <c r="E78" s="114">
        <v>0.84</v>
      </c>
      <c r="F78" s="106"/>
      <c r="G78" s="112" t="s">
        <v>75</v>
      </c>
      <c r="H78" s="113" t="s">
        <v>76</v>
      </c>
      <c r="I78" s="114">
        <v>0.96</v>
      </c>
      <c r="J78" s="114">
        <v>0.96</v>
      </c>
      <c r="K78" s="114">
        <v>0.96</v>
      </c>
    </row>
    <row r="79" spans="1:21" x14ac:dyDescent="0.2">
      <c r="A79" s="132" t="s">
        <v>77</v>
      </c>
      <c r="B79" s="113" t="s">
        <v>78</v>
      </c>
      <c r="C79" s="114">
        <v>18.8</v>
      </c>
      <c r="D79" s="114">
        <v>18.8</v>
      </c>
      <c r="E79" s="114">
        <v>18.8</v>
      </c>
      <c r="F79" s="106"/>
      <c r="G79" s="132" t="s">
        <v>77</v>
      </c>
      <c r="H79" s="113" t="s">
        <v>78</v>
      </c>
      <c r="I79" s="114">
        <v>16.899999999999999</v>
      </c>
      <c r="J79" s="114">
        <v>16.899999999999999</v>
      </c>
      <c r="K79" s="114">
        <v>16.899999999999999</v>
      </c>
    </row>
    <row r="80" spans="1:21" x14ac:dyDescent="0.2">
      <c r="A80" s="130"/>
      <c r="B80" s="113" t="s">
        <v>79</v>
      </c>
      <c r="C80" s="114">
        <v>10.8</v>
      </c>
      <c r="D80" s="114">
        <v>10.8</v>
      </c>
      <c r="E80" s="114">
        <v>10.8</v>
      </c>
      <c r="F80" s="106"/>
      <c r="G80" s="130"/>
      <c r="H80" s="113" t="s">
        <v>79</v>
      </c>
      <c r="I80" s="114">
        <v>10.3</v>
      </c>
      <c r="J80" s="114">
        <v>10.3</v>
      </c>
      <c r="K80" s="114">
        <v>10.3</v>
      </c>
    </row>
    <row r="81" spans="1:15" x14ac:dyDescent="0.2">
      <c r="A81" s="133"/>
      <c r="B81" s="113" t="s">
        <v>80</v>
      </c>
      <c r="C81" s="114">
        <v>6.9</v>
      </c>
      <c r="D81" s="114">
        <v>6.9</v>
      </c>
      <c r="E81" s="114">
        <v>6.9</v>
      </c>
      <c r="F81" s="106"/>
      <c r="G81" s="133"/>
      <c r="H81" s="113" t="s">
        <v>80</v>
      </c>
      <c r="I81" s="114">
        <v>6.1</v>
      </c>
      <c r="J81" s="114">
        <v>6.1</v>
      </c>
      <c r="K81" s="114">
        <v>6.1</v>
      </c>
      <c r="L81" s="115" t="s">
        <v>64</v>
      </c>
      <c r="M81" s="115" t="s">
        <v>65</v>
      </c>
      <c r="N81" s="115" t="s">
        <v>66</v>
      </c>
    </row>
    <row r="82" spans="1:15" x14ac:dyDescent="0.2">
      <c r="A82" s="132" t="s">
        <v>81</v>
      </c>
      <c r="B82" s="113" t="s">
        <v>82</v>
      </c>
      <c r="C82" s="116">
        <f>D10</f>
        <v>624</v>
      </c>
      <c r="D82" s="116">
        <f>D15</f>
        <v>720</v>
      </c>
      <c r="E82" s="116">
        <f>D24</f>
        <v>772.80000000000007</v>
      </c>
      <c r="F82" s="106"/>
      <c r="G82" s="132" t="s">
        <v>81</v>
      </c>
      <c r="H82" s="113" t="s">
        <v>82</v>
      </c>
      <c r="I82" s="116">
        <f>E10</f>
        <v>374.40000000000003</v>
      </c>
      <c r="J82" s="116">
        <f>E15</f>
        <v>516</v>
      </c>
      <c r="K82" s="116">
        <f>E24</f>
        <v>511.2</v>
      </c>
      <c r="L82" s="117">
        <f t="shared" ref="L82:N83" si="1">(C82+C85+I82+I85)/1000</f>
        <v>2.5104000000000002</v>
      </c>
      <c r="M82" s="117">
        <f t="shared" si="1"/>
        <v>2.9538000000000002</v>
      </c>
      <c r="N82" s="117">
        <f t="shared" si="1"/>
        <v>3.0522000000000005</v>
      </c>
      <c r="O82" s="118" t="s">
        <v>83</v>
      </c>
    </row>
    <row r="83" spans="1:15" x14ac:dyDescent="0.2">
      <c r="A83" s="130"/>
      <c r="B83" s="113" t="s">
        <v>84</v>
      </c>
      <c r="C83" s="116">
        <f>D44</f>
        <v>0</v>
      </c>
      <c r="D83" s="116">
        <f>D49</f>
        <v>0</v>
      </c>
      <c r="E83" s="116">
        <f>D58</f>
        <v>0</v>
      </c>
      <c r="F83" s="106"/>
      <c r="G83" s="130"/>
      <c r="H83" s="113" t="s">
        <v>84</v>
      </c>
      <c r="I83" s="116">
        <f>E44</f>
        <v>0</v>
      </c>
      <c r="J83" s="116">
        <f>E49</f>
        <v>0</v>
      </c>
      <c r="K83" s="116">
        <f>E58</f>
        <v>0</v>
      </c>
      <c r="L83" s="117">
        <f t="shared" si="1"/>
        <v>0</v>
      </c>
      <c r="M83" s="117">
        <f t="shared" si="1"/>
        <v>0</v>
      </c>
      <c r="N83" s="117">
        <f t="shared" si="1"/>
        <v>0</v>
      </c>
      <c r="O83" s="118" t="s">
        <v>85</v>
      </c>
    </row>
    <row r="84" spans="1:15" x14ac:dyDescent="0.2">
      <c r="A84" s="130"/>
      <c r="B84" s="113" t="s">
        <v>86</v>
      </c>
      <c r="C84" s="119">
        <f>SQRT(C82^2+C83^2)</f>
        <v>624</v>
      </c>
      <c r="D84" s="119">
        <f>SQRT(D82^2+D83^2)</f>
        <v>720</v>
      </c>
      <c r="E84" s="119">
        <f>SQRT(E82^2+E83^2)</f>
        <v>772.80000000000007</v>
      </c>
      <c r="F84" s="106"/>
      <c r="G84" s="130"/>
      <c r="H84" s="113" t="s">
        <v>86</v>
      </c>
      <c r="I84" s="119">
        <f>SQRT(I82^2+I83^2)</f>
        <v>374.40000000000003</v>
      </c>
      <c r="J84" s="119">
        <f>SQRT(J82^2+J83^2)</f>
        <v>516</v>
      </c>
      <c r="K84" s="119">
        <f>SQRT(K82^2+K83^2)</f>
        <v>511.2</v>
      </c>
    </row>
    <row r="85" spans="1:15" x14ac:dyDescent="0.2">
      <c r="A85" s="130"/>
      <c r="B85" s="113" t="s">
        <v>87</v>
      </c>
      <c r="C85" s="116">
        <f>O10</f>
        <v>651</v>
      </c>
      <c r="D85" s="116">
        <f>O15</f>
        <v>747.6</v>
      </c>
      <c r="E85" s="116">
        <f>O24</f>
        <v>747.6</v>
      </c>
      <c r="F85" s="106"/>
      <c r="G85" s="130"/>
      <c r="H85" s="113" t="s">
        <v>87</v>
      </c>
      <c r="I85" s="116">
        <f>Q10</f>
        <v>861</v>
      </c>
      <c r="J85" s="116">
        <f>Q15</f>
        <v>970.2</v>
      </c>
      <c r="K85" s="116">
        <f>Q24</f>
        <v>1020.6</v>
      </c>
    </row>
    <row r="86" spans="1:15" x14ac:dyDescent="0.2">
      <c r="A86" s="130"/>
      <c r="B86" s="113" t="s">
        <v>88</v>
      </c>
      <c r="C86" s="116">
        <f>N44</f>
        <v>0</v>
      </c>
      <c r="D86" s="116">
        <f>N49</f>
        <v>0</v>
      </c>
      <c r="E86" s="116">
        <f>N58</f>
        <v>0</v>
      </c>
      <c r="F86" s="106"/>
      <c r="G86" s="130"/>
      <c r="H86" s="113" t="s">
        <v>88</v>
      </c>
      <c r="I86" s="116">
        <f>Q44</f>
        <v>0</v>
      </c>
      <c r="J86" s="116">
        <f>Q49</f>
        <v>0</v>
      </c>
      <c r="K86" s="116">
        <f>Q58</f>
        <v>0</v>
      </c>
    </row>
    <row r="87" spans="1:15" x14ac:dyDescent="0.2">
      <c r="A87" s="130"/>
      <c r="B87" s="113" t="s">
        <v>89</v>
      </c>
      <c r="C87" s="119">
        <f>SQRT(C85^2+C86^2)</f>
        <v>651</v>
      </c>
      <c r="D87" s="119">
        <f>SQRT(D85^2+D86^2)</f>
        <v>747.6</v>
      </c>
      <c r="E87" s="119">
        <f>SQRT(E85^2+E86^2)</f>
        <v>747.6</v>
      </c>
      <c r="F87" s="106"/>
      <c r="G87" s="130"/>
      <c r="H87" s="113" t="s">
        <v>89</v>
      </c>
      <c r="I87" s="119">
        <f>SQRT(I85^2+I86^2)</f>
        <v>861</v>
      </c>
      <c r="J87" s="119">
        <f>SQRT(J85^2+J86^2)</f>
        <v>970.2</v>
      </c>
      <c r="K87" s="119">
        <f>SQRT(K85^2+K86^2)</f>
        <v>1020.6</v>
      </c>
    </row>
    <row r="88" spans="1:15" x14ac:dyDescent="0.2">
      <c r="A88" s="133"/>
      <c r="B88" s="113" t="s">
        <v>90</v>
      </c>
      <c r="C88" s="119">
        <f>SQRT((C82+C85)^2+(C83+C86)^2)</f>
        <v>1275</v>
      </c>
      <c r="D88" s="119">
        <f>SQRT((D82+D85)^2+(D83+D86)^2)</f>
        <v>1467.6</v>
      </c>
      <c r="E88" s="119">
        <f>SQRT((E82+E85)^2+(E83+E86)^2)</f>
        <v>1520.4</v>
      </c>
      <c r="F88" s="106"/>
      <c r="G88" s="133"/>
      <c r="H88" s="113" t="s">
        <v>90</v>
      </c>
      <c r="I88" s="119">
        <f>SQRT((I82+I85)^2+(I83+I86)^2)</f>
        <v>1235.4000000000001</v>
      </c>
      <c r="J88" s="119">
        <f>SQRT((J82+J85)^2+(J83+J86)^2)</f>
        <v>1486.2</v>
      </c>
      <c r="K88" s="119">
        <f>SQRT((K82+K85)^2+(K83+K86)^2)</f>
        <v>1531.8</v>
      </c>
    </row>
    <row r="89" spans="1:15" x14ac:dyDescent="0.2">
      <c r="A89" s="134" t="s">
        <v>91</v>
      </c>
      <c r="B89" s="113" t="s">
        <v>92</v>
      </c>
      <c r="C89" s="119">
        <f>C84/C73</f>
        <v>6.2399999999999997E-2</v>
      </c>
      <c r="D89" s="119">
        <f>D84/D73</f>
        <v>7.1999999999999995E-2</v>
      </c>
      <c r="E89" s="119">
        <f>E84/E73</f>
        <v>7.7280000000000001E-2</v>
      </c>
      <c r="F89" s="106"/>
      <c r="G89" s="134" t="s">
        <v>91</v>
      </c>
      <c r="H89" s="113" t="s">
        <v>92</v>
      </c>
      <c r="I89" s="119">
        <f>I84/I73</f>
        <v>5.9428571428571435E-2</v>
      </c>
      <c r="J89" s="119">
        <f>J84/J73</f>
        <v>8.1904761904761911E-2</v>
      </c>
      <c r="K89" s="119">
        <f>K84/K73</f>
        <v>8.1142857142857142E-2</v>
      </c>
    </row>
    <row r="90" spans="1:15" x14ac:dyDescent="0.2">
      <c r="A90" s="134"/>
      <c r="B90" s="113" t="s">
        <v>93</v>
      </c>
      <c r="C90" s="119">
        <f>C87/C73</f>
        <v>6.5100000000000005E-2</v>
      </c>
      <c r="D90" s="119">
        <f>D87/D73</f>
        <v>7.4760000000000007E-2</v>
      </c>
      <c r="E90" s="119">
        <f>E87/E73</f>
        <v>7.4760000000000007E-2</v>
      </c>
      <c r="F90" s="106"/>
      <c r="G90" s="134"/>
      <c r="H90" s="113" t="s">
        <v>93</v>
      </c>
      <c r="I90" s="119">
        <f>I87/I73</f>
        <v>0.13666666666666666</v>
      </c>
      <c r="J90" s="119">
        <f>J87/J73</f>
        <v>0.154</v>
      </c>
      <c r="K90" s="119">
        <f>K87/K73</f>
        <v>0.16200000000000001</v>
      </c>
    </row>
    <row r="91" spans="1:15" ht="13.5" thickBot="1" x14ac:dyDescent="0.25">
      <c r="A91" s="135"/>
      <c r="B91" s="120" t="s">
        <v>94</v>
      </c>
      <c r="C91" s="121">
        <f>C88/C73</f>
        <v>0.1275</v>
      </c>
      <c r="D91" s="121">
        <f>D88/D73</f>
        <v>0.14676</v>
      </c>
      <c r="E91" s="121">
        <f>E88/E73</f>
        <v>0.15204000000000001</v>
      </c>
      <c r="F91" s="106"/>
      <c r="G91" s="135"/>
      <c r="H91" s="120" t="s">
        <v>94</v>
      </c>
      <c r="I91" s="121">
        <f>I88/I73</f>
        <v>0.1960952380952381</v>
      </c>
      <c r="J91" s="121">
        <f>J88/J73</f>
        <v>0.23590476190476192</v>
      </c>
      <c r="K91" s="121">
        <f>K88/K73</f>
        <v>0.24314285714285713</v>
      </c>
    </row>
    <row r="92" spans="1:15" ht="38.25" x14ac:dyDescent="0.2">
      <c r="A92" s="122" t="s">
        <v>95</v>
      </c>
      <c r="B92" s="123" t="s">
        <v>96</v>
      </c>
      <c r="C92" s="124">
        <f>C74+C97*C91^2+C98*C90^2+C99*C89^2</f>
        <v>16.970146332999999</v>
      </c>
      <c r="D92" s="124">
        <f>D74+D97*D91^2+D98*D90^2+D99*D89^2</f>
        <v>17.285360112160003</v>
      </c>
      <c r="E92" s="124">
        <f>E74+E97*E91^2+E98*E90^2+E99*E89^2</f>
        <v>17.379606971680001</v>
      </c>
      <c r="F92" s="106"/>
      <c r="G92" s="122" t="s">
        <v>95</v>
      </c>
      <c r="H92" s="123" t="s">
        <v>96</v>
      </c>
      <c r="I92" s="124">
        <f>I74+I97*I91^2+I98*I90^2+I99*I89^2</f>
        <v>12.862531750566895</v>
      </c>
      <c r="J92" s="124">
        <f>J74+J97*J91^2+J98*J90^2+J99*J89^2</f>
        <v>13.561460537868481</v>
      </c>
      <c r="K92" s="124">
        <f>K74+K97*K91^2+K98*K90^2+K99*K89^2</f>
        <v>13.711760024489797</v>
      </c>
    </row>
    <row r="93" spans="1:15" ht="51.75" thickBot="1" x14ac:dyDescent="0.25">
      <c r="A93" s="125" t="s">
        <v>97</v>
      </c>
      <c r="B93" s="120" t="s">
        <v>98</v>
      </c>
      <c r="C93" s="126">
        <f>(C94*C91^2+C95*C90^2+C96*C89^2+C78)/100*C73</f>
        <v>105.1186044</v>
      </c>
      <c r="D93" s="126">
        <f>(D94*D91^2+D95*D90^2+D96*D89^2+D78)/100*D73</f>
        <v>112.00087660800001</v>
      </c>
      <c r="E93" s="126">
        <f>(E94*E91^2+E95*E90^2+E96*E89^2+E78)/100*E73</f>
        <v>114.37873305600002</v>
      </c>
      <c r="F93" s="127"/>
      <c r="G93" s="125" t="s">
        <v>97</v>
      </c>
      <c r="H93" s="120" t="s">
        <v>98</v>
      </c>
      <c r="I93" s="126">
        <f>(I94*I91^2+I95*I90^2+I96*I89^2+I78)/100*I73</f>
        <v>87.156717657142849</v>
      </c>
      <c r="J93" s="126">
        <f>(J94*J91^2+J95*J90^2+J96*J89^2+J78)/100*J73</f>
        <v>99.778639257142885</v>
      </c>
      <c r="K93" s="126">
        <f>(K94*K91^2+K95*K90^2+K96*K89^2+K78)/100*K73</f>
        <v>101.9937286285714</v>
      </c>
    </row>
    <row r="94" spans="1:15" x14ac:dyDescent="0.2">
      <c r="A94" s="129" t="s">
        <v>77</v>
      </c>
      <c r="B94" s="110" t="s">
        <v>99</v>
      </c>
      <c r="C94" s="111">
        <f>(C79+C80-C81)/2</f>
        <v>11.350000000000001</v>
      </c>
      <c r="D94" s="111">
        <f>(D79+D80-D81)/2</f>
        <v>11.350000000000001</v>
      </c>
      <c r="E94" s="111">
        <f>(E79+E80-E81)/2</f>
        <v>11.350000000000001</v>
      </c>
      <c r="F94" s="127"/>
      <c r="G94" s="129" t="s">
        <v>77</v>
      </c>
      <c r="H94" s="110" t="s">
        <v>99</v>
      </c>
      <c r="I94" s="111">
        <f>(I79+I80-I81)/2</f>
        <v>10.55</v>
      </c>
      <c r="J94" s="111">
        <f>(J79+J80-J81)/2</f>
        <v>10.55</v>
      </c>
      <c r="K94" s="111">
        <f>(K79+K80-K81)/2</f>
        <v>10.55</v>
      </c>
    </row>
    <row r="95" spans="1:15" x14ac:dyDescent="0.2">
      <c r="A95" s="130"/>
      <c r="B95" s="113" t="s">
        <v>100</v>
      </c>
      <c r="C95" s="114">
        <f>(C80+C81-C79)/2</f>
        <v>-0.54999999999999893</v>
      </c>
      <c r="D95" s="114">
        <f>(D80+D81-D79)/2</f>
        <v>-0.54999999999999893</v>
      </c>
      <c r="E95" s="114">
        <f>(E80+E81-E79)/2</f>
        <v>-0.54999999999999893</v>
      </c>
      <c r="F95" s="127"/>
      <c r="G95" s="130"/>
      <c r="H95" s="113" t="s">
        <v>100</v>
      </c>
      <c r="I95" s="114">
        <f>(I80+I81-I79)/2</f>
        <v>-0.25</v>
      </c>
      <c r="J95" s="114">
        <f>(J80+J81-J79)/2</f>
        <v>-0.25</v>
      </c>
      <c r="K95" s="114">
        <f>(K80+K81-K79)/2</f>
        <v>-0.25</v>
      </c>
    </row>
    <row r="96" spans="1:15" ht="13.5" thickBot="1" x14ac:dyDescent="0.25">
      <c r="A96" s="131"/>
      <c r="B96" s="120" t="s">
        <v>101</v>
      </c>
      <c r="C96" s="128">
        <f>(C79+C81-C80)/2</f>
        <v>7.4500000000000011</v>
      </c>
      <c r="D96" s="128">
        <f>(D79+D81-D80)/2</f>
        <v>7.4500000000000011</v>
      </c>
      <c r="E96" s="128">
        <f>(E79+E81-E80)/2</f>
        <v>7.4500000000000011</v>
      </c>
      <c r="F96" s="127"/>
      <c r="G96" s="131"/>
      <c r="H96" s="120" t="s">
        <v>101</v>
      </c>
      <c r="I96" s="128">
        <f>(I79+I81-I80)/2</f>
        <v>6.35</v>
      </c>
      <c r="J96" s="128">
        <f>(J79+J81-J80)/2</f>
        <v>6.35</v>
      </c>
      <c r="K96" s="128">
        <f>(K79+K81-K80)/2</f>
        <v>6.35</v>
      </c>
    </row>
    <row r="97" spans="1:11" x14ac:dyDescent="0.2">
      <c r="A97" s="129" t="s">
        <v>71</v>
      </c>
      <c r="B97" s="110" t="s">
        <v>102</v>
      </c>
      <c r="C97" s="111">
        <f>(C75+C76-C77)/2</f>
        <v>45.1</v>
      </c>
      <c r="D97" s="111">
        <f>(D75+D76-D77)/2</f>
        <v>45.1</v>
      </c>
      <c r="E97" s="111">
        <f>(E75+E76-E77)/2</f>
        <v>45.1</v>
      </c>
      <c r="F97" s="127"/>
      <c r="G97" s="129" t="s">
        <v>71</v>
      </c>
      <c r="H97" s="110" t="s">
        <v>102</v>
      </c>
      <c r="I97" s="111">
        <f>(I75+I76-I77)/2</f>
        <v>31.75</v>
      </c>
      <c r="J97" s="111">
        <f>(J75+J76-J77)/2</f>
        <v>31.75</v>
      </c>
      <c r="K97" s="111">
        <f>(K75+K76-K77)/2</f>
        <v>31.75</v>
      </c>
    </row>
    <row r="98" spans="1:11" x14ac:dyDescent="0.2">
      <c r="A98" s="130"/>
      <c r="B98" s="113" t="s">
        <v>103</v>
      </c>
      <c r="C98" s="114">
        <f>(C76+C77-C75)/2</f>
        <v>28.999999999999986</v>
      </c>
      <c r="D98" s="114">
        <f>(D76+D77-D75)/2</f>
        <v>28.999999999999986</v>
      </c>
      <c r="E98" s="114">
        <f>(E76+E77-E75)/2</f>
        <v>28.999999999999986</v>
      </c>
      <c r="F98" s="127"/>
      <c r="G98" s="130"/>
      <c r="H98" s="113" t="s">
        <v>103</v>
      </c>
      <c r="I98" s="114">
        <f>(I76+I77-I75)/2</f>
        <v>16.950000000000003</v>
      </c>
      <c r="J98" s="114">
        <f>(J76+J77-J75)/2</f>
        <v>16.950000000000003</v>
      </c>
      <c r="K98" s="114">
        <f>(K76+K77-K75)/2</f>
        <v>16.950000000000003</v>
      </c>
    </row>
    <row r="99" spans="1:11" ht="13.5" thickBot="1" x14ac:dyDescent="0.25">
      <c r="A99" s="131"/>
      <c r="B99" s="120" t="s">
        <v>104</v>
      </c>
      <c r="C99" s="128">
        <f>(C75+C77-C76)/2</f>
        <v>29.299999999999997</v>
      </c>
      <c r="D99" s="128">
        <f>(D75+D77-D76)/2</f>
        <v>29.299999999999997</v>
      </c>
      <c r="E99" s="128">
        <f>(E75+E77-E76)/2</f>
        <v>29.299999999999997</v>
      </c>
      <c r="F99" s="127"/>
      <c r="G99" s="131"/>
      <c r="H99" s="120" t="s">
        <v>104</v>
      </c>
      <c r="I99" s="128">
        <f>(I75+I77-I76)/2</f>
        <v>21.25</v>
      </c>
      <c r="J99" s="128">
        <f>(J75+J77-J76)/2</f>
        <v>21.25</v>
      </c>
      <c r="K99" s="128">
        <f>(K75+K77-K76)/2</f>
        <v>21.25</v>
      </c>
    </row>
  </sheetData>
  <mergeCells count="17">
    <mergeCell ref="A75:A77"/>
    <mergeCell ref="G75:G77"/>
    <mergeCell ref="A70:I70"/>
    <mergeCell ref="A71:E71"/>
    <mergeCell ref="G71:K71"/>
    <mergeCell ref="A72:B72"/>
    <mergeCell ref="G72:H72"/>
    <mergeCell ref="A94:A96"/>
    <mergeCell ref="G94:G96"/>
    <mergeCell ref="A97:A99"/>
    <mergeCell ref="G97:G99"/>
    <mergeCell ref="A79:A81"/>
    <mergeCell ref="G79:G81"/>
    <mergeCell ref="A82:A88"/>
    <mergeCell ref="G82:G88"/>
    <mergeCell ref="A89:A91"/>
    <mergeCell ref="G89:G91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Коротово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16.12.2020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2021-01-17T15:11:44Z</dcterms:modified>
</cp:coreProperties>
</file>