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горизонтально'!$A$65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C31" i="3" l="1"/>
  <c r="C7" i="3"/>
  <c r="B31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8" i="3"/>
  <c r="C2" i="2" l="1"/>
  <c r="B3" i="3"/>
  <c r="B2" i="3"/>
  <c r="A5" i="3"/>
  <c r="F5" i="2"/>
  <c r="F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<sst xmlns="http://schemas.openxmlformats.org/spreadsheetml/2006/main" count="69" uniqueCount="41">
  <si>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</si>
  <si>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</si>
  <si>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</si>
  <si>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</si>
  <si>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</si>
  <si>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</si>
  <si>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</si>
  <si>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</si>
  <si>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</si>
  <si>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</si>
  <si>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</si>
  <si>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</si>
  <si>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</si>
  <si>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</si>
  <si>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</si>
  <si>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</si>
  <si>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</si>
  <si>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</si>
  <si>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</si>
  <si>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</si>
  <si>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</si>
  <si>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</si>
  <si>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</si>
  <si>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</si>
  <si>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</si>
  <si>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</si>
  <si>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</si>
  <si>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Сумма      за сутки</t>
  </si>
  <si>
    <t>Число</t>
  </si>
  <si>
    <t>Интервал</t>
  </si>
  <si>
    <t>Время</t>
  </si>
  <si>
    <t>POWER_HOUR</t>
  </si>
  <si>
    <t>Мощность по часовым интервалам</t>
  </si>
  <si>
    <t>Мощность, кВт</t>
  </si>
  <si>
    <t>Лимит, кВт</t>
  </si>
  <si>
    <t>Превышение лимита, кВт</t>
  </si>
  <si>
    <t>с учетом обходных выключателей</t>
  </si>
  <si>
    <t>активная энергия</t>
  </si>
  <si>
    <t>за 16.12.2020</t>
  </si>
  <si>
    <t>Поступление в сеть ВЭ</t>
  </si>
  <si>
    <t>Поступление в сеть ВЭ, МВт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</si>
</sst>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3" fontId="10" fillId="0" borderId="0" xfId="0" applyNumberFormat="1" applyFont="1" applyAlignment="1">
      <alignment horizontal="center" vertical="top"/>
    </xf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0" fontId="5" fillId="0" borderId="13" xfId="0" applyFont="1" applyBorder="1" applyAlignment="1">
      <alignment wrapText="1"/>
    </xf>
    <xf numFmtId="0" fontId="8" fillId="0" borderId="14" xfId="0" applyFont="1" applyBorder="1" applyAlignment="1">
      <alignment horizontal="right"/>
    </xf>
    <xf numFmtId="1" fontId="5" fillId="0" borderId="14" xfId="0" applyNumberFormat="1" applyFont="1" applyBorder="1" applyAlignment="1">
      <alignment horizontal="right" wrapText="1"/>
    </xf>
    <xf numFmtId="1" fontId="5" fillId="0" borderId="15" xfId="0" applyNumberFormat="1" applyFont="1" applyBorder="1" applyAlignment="1">
      <alignment horizontal="right" wrapText="1"/>
    </xf>
    <xf numFmtId="3" fontId="3" fillId="0" borderId="16" xfId="0" applyNumberFormat="1" applyFont="1" applyBorder="1" applyAlignment="1">
      <alignment horizontal="right" wrapText="1"/>
    </xf>
    <xf numFmtId="0" fontId="3" fillId="0" borderId="0" xfId="0" applyFont="1" applyAlignment="1"/>
    <xf numFmtId="4" fontId="3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/>
    <xf numFmtId="4" fontId="3" fillId="0" borderId="17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5" fontId="2" fillId="0" borderId="17" xfId="0" applyNumberFormat="1" applyFont="1" applyBorder="1"/>
    <xf numFmtId="165" fontId="3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4.28515625" style="7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0.7109375" style="1" hidden="1" customWidth="1"/>
    <col min="28" max="16384" width="9.140625" style="1"/>
  </cols>
  <sheetData>
    <row r="2" spans="1:27" ht="24.75" customHeight="1" x14ac:dyDescent="0.2">
      <c r="C2" s="14"/>
      <c r="E2" s="25" t="s">
        <v>32</v>
      </c>
      <c r="F2" s="14"/>
      <c r="G2" s="14"/>
      <c r="H2" s="14"/>
      <c r="I2" s="14"/>
      <c r="J2" s="14"/>
    </row>
    <row r="3" spans="1:27" ht="21" customHeight="1" x14ac:dyDescent="0.2">
      <c r="C3" s="12"/>
      <c r="E3" s="15" t="s">
        <v>36</v>
      </c>
    </row>
    <row r="4" spans="1:27" ht="12.75" customHeight="1" x14ac:dyDescent="0.2">
      <c r="C4" s="12"/>
      <c r="Z4" s="3" t="s">
        <v>37</v>
      </c>
    </row>
    <row r="5" spans="1:27" ht="18.75" x14ac:dyDescent="0.2">
      <c r="B5" s="24"/>
      <c r="C5" s="12"/>
      <c r="Z5" s="2" t="s">
        <v>38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61" t="s">
        <v>26</v>
      </c>
      <c r="AA7" s="27" t="s">
        <v>27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62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3"/>
      <c r="AA9" s="29"/>
    </row>
    <row r="10" spans="1:27" s="69" customFormat="1" ht="16.5" thickBot="1" x14ac:dyDescent="0.3">
      <c r="A10" s="64"/>
      <c r="B10" s="65" t="s">
        <v>2</v>
      </c>
      <c r="C10" s="66">
        <f>SUM(C8:C9)</f>
        <v>0</v>
      </c>
      <c r="D10" s="66">
        <f t="shared" ref="D10:J10" si="0">SUM(D8:D9)</f>
        <v>0</v>
      </c>
      <c r="E10" s="66">
        <f t="shared" si="0"/>
        <v>0</v>
      </c>
      <c r="F10" s="66">
        <f t="shared" si="0"/>
        <v>0</v>
      </c>
      <c r="G10" s="66">
        <f t="shared" si="0"/>
        <v>0</v>
      </c>
      <c r="H10" s="66">
        <f t="shared" si="0"/>
        <v>0</v>
      </c>
      <c r="I10" s="66">
        <f t="shared" si="0"/>
        <v>0</v>
      </c>
      <c r="J10" s="66">
        <f t="shared" si="0"/>
        <v>0</v>
      </c>
      <c r="K10" s="66">
        <f t="shared" ref="K10:Z10" si="1">SUM(K8:K9)</f>
        <v>0</v>
      </c>
      <c r="L10" s="66">
        <f t="shared" si="1"/>
        <v>0</v>
      </c>
      <c r="M10" s="66">
        <f t="shared" si="1"/>
        <v>0</v>
      </c>
      <c r="N10" s="66">
        <f t="shared" si="1"/>
        <v>0</v>
      </c>
      <c r="O10" s="66">
        <f t="shared" si="1"/>
        <v>0</v>
      </c>
      <c r="P10" s="66">
        <f t="shared" si="1"/>
        <v>0</v>
      </c>
      <c r="Q10" s="66">
        <f t="shared" si="1"/>
        <v>0</v>
      </c>
      <c r="R10" s="66">
        <f t="shared" si="1"/>
        <v>0</v>
      </c>
      <c r="S10" s="66">
        <f t="shared" si="1"/>
        <v>0</v>
      </c>
      <c r="T10" s="66">
        <f t="shared" si="1"/>
        <v>0</v>
      </c>
      <c r="U10" s="66">
        <f t="shared" si="1"/>
        <v>0</v>
      </c>
      <c r="V10" s="66">
        <f t="shared" si="1"/>
        <v>0</v>
      </c>
      <c r="W10" s="66">
        <f t="shared" si="1"/>
        <v>0</v>
      </c>
      <c r="X10" s="66">
        <f t="shared" si="1"/>
        <v>0</v>
      </c>
      <c r="Y10" s="66">
        <f t="shared" si="1"/>
        <v>0</v>
      </c>
      <c r="Z10" s="67">
        <f t="shared" si="1"/>
        <v>0</v>
      </c>
      <c r="AA10" s="68">
        <f>SUM(AA8:AA9)</f>
        <v>0</v>
      </c>
    </row>
    <row r="65" spans="1:8" ht="15.75" hidden="1" customHeight="1" x14ac:dyDescent="0.2">
      <c r="A65" s="6" t="s">
        <v>31</v>
      </c>
      <c r="C65" s="11">
        <v>1</v>
      </c>
      <c r="D65" s="12">
        <v>0</v>
      </c>
      <c r="E65" s="12">
        <v>0</v>
      </c>
      <c r="F65" s="12">
        <v>0</v>
      </c>
      <c r="G65" s="12">
        <v>1</v>
      </c>
      <c r="H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F10" sqref="F10"/>
    </sheetView>
  </sheetViews>
  <sheetFormatPr defaultRowHeight="12.75" x14ac:dyDescent="0.2"/>
  <cols>
    <col min="1" max="1" width="11.5703125" style="1" customWidth="1"/>
    <col min="2" max="3" width="18.7109375" style="48" customWidth="1"/>
    <col min="4" max="4" width="10" style="48" customWidth="1"/>
    <col min="5" max="5" width="8" style="48" customWidth="1"/>
    <col min="6" max="54" width="18.7109375" style="48" customWidth="1"/>
    <col min="55" max="16384" width="9.140625" style="1"/>
  </cols>
  <sheetData>
    <row r="1" spans="1:54" x14ac:dyDescent="0.2">
      <c r="A1" s="45"/>
    </row>
    <row r="2" spans="1:54" ht="25.5" x14ac:dyDescent="0.35">
      <c r="A2" s="45"/>
      <c r="B2" s="55" t="str">
        <f>'Время горизонтально'!E2</f>
        <v>Мощность по часовым интервалам</v>
      </c>
    </row>
    <row r="3" spans="1:54" ht="15.75" x14ac:dyDescent="0.25">
      <c r="A3" s="45"/>
      <c r="B3" s="56" t="str">
        <f>IF(isOV="","",isOV)</f>
        <v>с учетом обходных выключателей</v>
      </c>
    </row>
    <row r="4" spans="1:54" s="53" customFormat="1" ht="15.75" x14ac:dyDescent="0.25">
      <c r="A4" s="47"/>
      <c r="B4" s="57"/>
      <c r="C4" s="57"/>
      <c r="D4" s="57"/>
      <c r="E4" s="57"/>
      <c r="F4" s="35" t="s">
        <v>37</v>
      </c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</row>
    <row r="5" spans="1:54" s="54" customFormat="1" ht="15.75" x14ac:dyDescent="0.25">
      <c r="A5" s="46" t="str">
        <f>IF(group="","",group)</f>
        <v/>
      </c>
      <c r="B5" s="56"/>
      <c r="C5" s="56"/>
      <c r="D5" s="56"/>
      <c r="E5" s="56"/>
      <c r="F5" s="36" t="s">
        <v>38</v>
      </c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</row>
    <row r="6" spans="1:54" s="60" customFormat="1" ht="35.25" customHeight="1" x14ac:dyDescent="0.2">
      <c r="A6" s="73" t="s">
        <v>30</v>
      </c>
      <c r="B6" s="70" t="s">
        <v>39</v>
      </c>
      <c r="C6" s="72" t="s">
        <v>40</v>
      </c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</row>
    <row r="7" spans="1:54" x14ac:dyDescent="0.2">
      <c r="A7" s="74" t="s">
        <v>3</v>
      </c>
      <c r="B7" s="71">
        <v>555427.24107600003</v>
      </c>
      <c r="C7" s="75">
        <f>B7/1000</f>
        <v>555.42724107600009</v>
      </c>
    </row>
    <row r="8" spans="1:54" x14ac:dyDescent="0.2">
      <c r="A8" s="74" t="s">
        <v>4</v>
      </c>
      <c r="B8" s="71">
        <v>534701.89805299998</v>
      </c>
      <c r="C8" s="75">
        <f>B8/1000</f>
        <v>534.70189805300004</v>
      </c>
    </row>
    <row r="9" spans="1:54" x14ac:dyDescent="0.2">
      <c r="A9" s="74" t="s">
        <v>5</v>
      </c>
      <c r="B9" s="71">
        <v>535206.72105299996</v>
      </c>
      <c r="C9" s="75">
        <f t="shared" ref="C9:C30" si="0">B9/1000</f>
        <v>535.20672105299991</v>
      </c>
    </row>
    <row r="10" spans="1:54" x14ac:dyDescent="0.2">
      <c r="A10" s="74" t="s">
        <v>6</v>
      </c>
      <c r="B10" s="71">
        <v>537255.89306799998</v>
      </c>
      <c r="C10" s="75">
        <f t="shared" si="0"/>
        <v>537.25589306799998</v>
      </c>
    </row>
    <row r="11" spans="1:54" x14ac:dyDescent="0.2">
      <c r="A11" s="74" t="s">
        <v>7</v>
      </c>
      <c r="B11" s="71">
        <v>550221.24104500003</v>
      </c>
      <c r="C11" s="75">
        <f t="shared" si="0"/>
        <v>550.22124104500006</v>
      </c>
    </row>
    <row r="12" spans="1:54" x14ac:dyDescent="0.2">
      <c r="A12" s="74" t="s">
        <v>8</v>
      </c>
      <c r="B12" s="71">
        <v>568168.80904099997</v>
      </c>
      <c r="C12" s="75">
        <f t="shared" si="0"/>
        <v>568.16880904099992</v>
      </c>
    </row>
    <row r="13" spans="1:54" x14ac:dyDescent="0.2">
      <c r="A13" s="74" t="s">
        <v>9</v>
      </c>
      <c r="B13" s="71">
        <v>602768.50656600005</v>
      </c>
      <c r="C13" s="75">
        <f t="shared" si="0"/>
        <v>602.76850656600004</v>
      </c>
    </row>
    <row r="14" spans="1:54" x14ac:dyDescent="0.2">
      <c r="A14" s="74" t="s">
        <v>10</v>
      </c>
      <c r="B14" s="71">
        <v>644639.31774299999</v>
      </c>
      <c r="C14" s="75">
        <f t="shared" si="0"/>
        <v>644.63931774299999</v>
      </c>
    </row>
    <row r="15" spans="1:54" x14ac:dyDescent="0.2">
      <c r="A15" s="74" t="s">
        <v>11</v>
      </c>
      <c r="B15" s="71">
        <v>693449.39938900003</v>
      </c>
      <c r="C15" s="75">
        <f t="shared" si="0"/>
        <v>693.44939938900006</v>
      </c>
    </row>
    <row r="16" spans="1:54" x14ac:dyDescent="0.2">
      <c r="A16" s="74" t="s">
        <v>12</v>
      </c>
      <c r="B16" s="71">
        <v>723326.60004100006</v>
      </c>
      <c r="C16" s="75">
        <f t="shared" si="0"/>
        <v>723.32660004100001</v>
      </c>
    </row>
    <row r="17" spans="1:3" x14ac:dyDescent="0.2">
      <c r="A17" s="74" t="s">
        <v>13</v>
      </c>
      <c r="B17" s="71">
        <v>719161.108091</v>
      </c>
      <c r="C17" s="75">
        <f t="shared" si="0"/>
        <v>719.16110809099996</v>
      </c>
    </row>
    <row r="18" spans="1:3" x14ac:dyDescent="0.2">
      <c r="A18" s="74" t="s">
        <v>14</v>
      </c>
      <c r="B18" s="71">
        <v>701564.70113299997</v>
      </c>
      <c r="C18" s="75">
        <f t="shared" si="0"/>
        <v>701.56470113299997</v>
      </c>
    </row>
    <row r="19" spans="1:3" x14ac:dyDescent="0.2">
      <c r="A19" s="74" t="s">
        <v>15</v>
      </c>
      <c r="B19" s="71">
        <v>679116.65729799995</v>
      </c>
      <c r="C19" s="75">
        <f t="shared" si="0"/>
        <v>679.11665729799995</v>
      </c>
    </row>
    <row r="20" spans="1:3" x14ac:dyDescent="0.2">
      <c r="A20" s="74" t="s">
        <v>16</v>
      </c>
      <c r="B20" s="71">
        <v>699941.30920200003</v>
      </c>
      <c r="C20" s="75">
        <f t="shared" si="0"/>
        <v>699.94130920200007</v>
      </c>
    </row>
    <row r="21" spans="1:3" x14ac:dyDescent="0.2">
      <c r="A21" s="74" t="s">
        <v>17</v>
      </c>
      <c r="B21" s="71">
        <v>712257.93305200001</v>
      </c>
      <c r="C21" s="75">
        <f t="shared" si="0"/>
        <v>712.257933052</v>
      </c>
    </row>
    <row r="22" spans="1:3" x14ac:dyDescent="0.2">
      <c r="A22" s="74" t="s">
        <v>18</v>
      </c>
      <c r="B22" s="71">
        <v>717145.64727199997</v>
      </c>
      <c r="C22" s="75">
        <f t="shared" si="0"/>
        <v>717.14564727200002</v>
      </c>
    </row>
    <row r="23" spans="1:3" x14ac:dyDescent="0.2">
      <c r="A23" s="74" t="s">
        <v>19</v>
      </c>
      <c r="B23" s="71">
        <v>737318.72858200001</v>
      </c>
      <c r="C23" s="75">
        <f t="shared" si="0"/>
        <v>737.31872858200006</v>
      </c>
    </row>
    <row r="24" spans="1:3" x14ac:dyDescent="0.2">
      <c r="A24" s="74" t="s">
        <v>20</v>
      </c>
      <c r="B24" s="71">
        <v>722285.85345499997</v>
      </c>
      <c r="C24" s="75">
        <f t="shared" si="0"/>
        <v>722.28585345499994</v>
      </c>
    </row>
    <row r="25" spans="1:3" x14ac:dyDescent="0.2">
      <c r="A25" s="74" t="s">
        <v>21</v>
      </c>
      <c r="B25" s="71">
        <v>721526.185436</v>
      </c>
      <c r="C25" s="75">
        <f t="shared" si="0"/>
        <v>721.52618543599999</v>
      </c>
    </row>
    <row r="26" spans="1:3" x14ac:dyDescent="0.2">
      <c r="A26" s="74" t="s">
        <v>22</v>
      </c>
      <c r="B26" s="71">
        <v>688195.35628099996</v>
      </c>
      <c r="C26" s="75">
        <f t="shared" si="0"/>
        <v>688.19535628099993</v>
      </c>
    </row>
    <row r="27" spans="1:3" x14ac:dyDescent="0.2">
      <c r="A27" s="74" t="s">
        <v>23</v>
      </c>
      <c r="B27" s="71">
        <v>665624.00335100002</v>
      </c>
      <c r="C27" s="75">
        <f t="shared" si="0"/>
        <v>665.62400335100006</v>
      </c>
    </row>
    <row r="28" spans="1:3" x14ac:dyDescent="0.2">
      <c r="A28" s="74" t="s">
        <v>24</v>
      </c>
      <c r="B28" s="71">
        <v>654451.62845399999</v>
      </c>
      <c r="C28" s="75">
        <f t="shared" si="0"/>
        <v>654.451628454</v>
      </c>
    </row>
    <row r="29" spans="1:3" x14ac:dyDescent="0.2">
      <c r="A29" s="74" t="s">
        <v>25</v>
      </c>
      <c r="B29" s="71">
        <v>610988.63919799996</v>
      </c>
      <c r="C29" s="75">
        <f t="shared" si="0"/>
        <v>610.98863919799999</v>
      </c>
    </row>
    <row r="30" spans="1:3" x14ac:dyDescent="0.2">
      <c r="A30" s="74" t="s">
        <v>26</v>
      </c>
      <c r="B30" s="71">
        <v>582660.28009500005</v>
      </c>
      <c r="C30" s="75">
        <f t="shared" si="0"/>
        <v>582.66028009500008</v>
      </c>
    </row>
    <row r="31" spans="1:3" s="58" customFormat="1" x14ac:dyDescent="0.2">
      <c r="A31" s="49" t="s">
        <v>2</v>
      </c>
      <c r="B31" s="58">
        <f>SUM(B7:B30)</f>
        <v>15557403.657974996</v>
      </c>
      <c r="C31" s="76">
        <f>SUM(C7:C30)</f>
        <v>15557.403657975001</v>
      </c>
    </row>
  </sheetData>
  <phoneticPr fontId="1" type="noConversion"/>
  <pageMargins left="0.59055118110236227" right="0.59055118110236227" top="0.39370078740157483" bottom="0.59055118110236227" header="0.51181102362204722" footer="0.31496062992125984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36.140625" style="50" customWidth="1"/>
    <col min="2" max="2" width="10.28515625" style="51" hidden="1" customWidth="1"/>
    <col min="3" max="3" width="14.7109375" style="30" customWidth="1"/>
    <col min="4" max="4" width="16.5703125" style="31" customWidth="1"/>
    <col min="5" max="5" width="16.5703125" style="32" customWidth="1"/>
    <col min="6" max="6" width="16.5703125" style="31" customWidth="1"/>
    <col min="7" max="16384" width="9.140625" style="1"/>
  </cols>
  <sheetData>
    <row r="1" spans="1:6" ht="12.75" customHeight="1" x14ac:dyDescent="0.25"/>
    <row r="2" spans="1:6" ht="25.5" x14ac:dyDescent="0.25">
      <c r="A2" s="52"/>
      <c r="B2" s="52"/>
      <c r="C2" s="33" t="str">
        <f>'Время горизонтально'!E2</f>
        <v>Мощность по часовым интервалам</v>
      </c>
    </row>
    <row r="3" spans="1:6" ht="21" customHeight="1" x14ac:dyDescent="0.3">
      <c r="C3" s="38" t="str">
        <f>IF(isOV="","",isOV)</f>
        <v>с учетом обходных выключателей</v>
      </c>
    </row>
    <row r="4" spans="1:6" x14ac:dyDescent="0.25">
      <c r="A4" s="34" t="str">
        <f>IF(group="","",group)</f>
        <v/>
      </c>
      <c r="F4" s="35" t="str">
        <f>IF(energy="","",energy)</f>
        <v>активная энергия</v>
      </c>
    </row>
    <row r="5" spans="1:6" ht="15.75" customHeight="1" thickBot="1" x14ac:dyDescent="0.3">
      <c r="F5" s="36" t="str">
        <f>IF(period="","",period)</f>
        <v>за 16.12.2020</v>
      </c>
    </row>
    <row r="6" spans="1:6" s="37" customFormat="1" ht="34.5" customHeight="1" thickBot="1" x14ac:dyDescent="0.25">
      <c r="A6" s="39" t="s">
        <v>1</v>
      </c>
      <c r="B6" s="40" t="s">
        <v>28</v>
      </c>
      <c r="C6" s="41" t="s">
        <v>29</v>
      </c>
      <c r="D6" s="42" t="s">
        <v>33</v>
      </c>
      <c r="E6" s="43" t="s">
        <v>34</v>
      </c>
      <c r="F6" s="44" t="s">
        <v>35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2006-01-25T11:38:28Z</cp:lastPrinted>
  <dcterms:created xsi:type="dcterms:W3CDTF">2006-01-12T11:13:46Z</dcterms:created>
  <dcterms:modified xsi:type="dcterms:W3CDTF">2021-01-18T14:52:30Z</dcterms:modified>
</cp:coreProperties>
</file>