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E78" i="3" l="1"/>
  <c r="D78" i="3"/>
  <c r="C78" i="3"/>
  <c r="E79" i="3"/>
  <c r="E80" i="3" s="1"/>
  <c r="K78" i="3"/>
  <c r="N78" i="3" s="1"/>
  <c r="J78" i="3"/>
  <c r="I78" i="3"/>
  <c r="K77" i="3"/>
  <c r="N77" i="3" s="1"/>
  <c r="J77" i="3"/>
  <c r="J79" i="3" s="1"/>
  <c r="J80" i="3" s="1"/>
  <c r="I77" i="3"/>
  <c r="I79" i="3" s="1"/>
  <c r="I80" i="3" s="1"/>
  <c r="D77" i="3"/>
  <c r="M77" i="3" s="1"/>
  <c r="C77" i="3"/>
  <c r="C79" i="3" s="1"/>
  <c r="C80" i="3" s="1"/>
  <c r="K79" i="3" l="1"/>
  <c r="K80" i="3" s="1"/>
  <c r="M78" i="3"/>
  <c r="L77" i="3"/>
  <c r="L78" i="3"/>
  <c r="I81" i="3"/>
  <c r="I82" i="3"/>
  <c r="J82" i="3"/>
  <c r="J81" i="3"/>
  <c r="C82" i="3"/>
  <c r="C81" i="3"/>
  <c r="E81" i="3"/>
  <c r="E82" i="3"/>
  <c r="K82" i="3"/>
  <c r="K81" i="3"/>
  <c r="D79" i="3"/>
  <c r="D80" i="3" s="1"/>
  <c r="D82" i="3" l="1"/>
  <c r="D8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<sst xmlns="http://schemas.openxmlformats.org/spreadsheetml/2006/main" count="183" uniqueCount="86">
  <si>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</si>
  <si>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</si>
  <si>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</si>
  <si>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</si>
  <si>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</si>
  <si>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</si>
  <si>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</si>
  <si>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</si>
  <si>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</si>
  <si>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</si>
  <si>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</si>
  <si>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</si>
  <si>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</si>
  <si>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</si>
  <si>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</si>
  <si>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</si>
  <si>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</si>
  <si>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</si>
  <si>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</si>
  <si>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</si>
  <si>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</si>
  <si>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</si>
  <si>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</si>
  <si>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</si>
  <si>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</si>
  <si>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</si>
  <si>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</si>
  <si>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</si>
  <si>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</si>
  <si>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</si>
  <si>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</si>
  <si>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</si>
  <si>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</si>
  <si>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</si>
  <si>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</si>
  <si>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</si>
  <si>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</si>
  <si>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</si>
  <si>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Стеклозавод</t>
  </si>
  <si>
    <t xml:space="preserve"> 10 Стеклозавод Т 1 ап RS</t>
  </si>
  <si>
    <t xml:space="preserve"> 10 Стеклозавод Т 2 ап RS</t>
  </si>
  <si>
    <t xml:space="preserve"> 10 Стеклозавод ТСН 1 ао RS</t>
  </si>
  <si>
    <t xml:space="preserve"> 10 Стеклозавод ТСН 2 ао RS</t>
  </si>
  <si>
    <t xml:space="preserve"> 10 Стеклозавод-Кристалл 1 ао RS</t>
  </si>
  <si>
    <t xml:space="preserve"> 10 Стеклозавод-Кристалл 2 ао RS</t>
  </si>
  <si>
    <t xml:space="preserve"> 10 Стеклозавод-Луч 1 ао RS</t>
  </si>
  <si>
    <t xml:space="preserve"> 10 Стеклозавод-Луч 1 ап RS</t>
  </si>
  <si>
    <t xml:space="preserve"> 10 Стеклозавод-Луч 2 ао RS</t>
  </si>
  <si>
    <t xml:space="preserve"> 10 Стеклозавод-Луч 2 ап RS</t>
  </si>
  <si>
    <t xml:space="preserve"> 10 Стеклозавод-Слобода ао RS</t>
  </si>
  <si>
    <t xml:space="preserve"> 10 Стеклозавод-Слобода ап RS</t>
  </si>
  <si>
    <t xml:space="preserve"> 110 Стеклозавод Т 1 ао RS</t>
  </si>
  <si>
    <t xml:space="preserve"> 110 Стеклозавод Т 1 ап RS</t>
  </si>
  <si>
    <t xml:space="preserve"> 110 Стеклозавод Т 2 ао RS</t>
  </si>
  <si>
    <t xml:space="preserve"> 110 Стеклозавод Т 2 ап RS</t>
  </si>
  <si>
    <t/>
  </si>
  <si>
    <t>реактивная энергия</t>
  </si>
  <si>
    <t>Т-1</t>
  </si>
  <si>
    <t>Т-2</t>
  </si>
  <si>
    <t>Двухобмоточный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</si>
  <si>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</si>
  <si>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</si>
  <si>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</si>
  <si>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</si>
  <si>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</si>
  <si>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</si>
  <si>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</si>
  <si>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</si>
  <si>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</si>
  <si>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</si>
  <si>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</si>
  <si>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</si>
  <si>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</si>
  <si>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</si>
  <si>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</si>
  <si>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P</t>
  </si>
  <si>
    <t>Q н, квар</t>
  </si>
  <si>
    <t>Q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</si>
  <si>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</si>
  <si>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</si>
  <si>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</si>
  <si>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</si>
  <si>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</si>
  <si>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</si>
  <si>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</si>
  <si>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в режимный день 19.06.2019 г. по ПС Стеклозавод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</si>
</sst>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b/>
      <sz val="14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2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4" borderId="32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33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4" fontId="0" fillId="6" borderId="26" xfId="0" applyNumberFormat="1" applyFill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2" fontId="0" fillId="0" borderId="0" xfId="0" applyNumberFormat="1"/>
    <xf numFmtId="2" fontId="0" fillId="5" borderId="26" xfId="0" applyNumberFormat="1" applyFill="1" applyBorder="1" applyAlignment="1">
      <alignment horizontal="center" vertical="center"/>
    </xf>
    <xf numFmtId="0" fontId="13" fillId="4" borderId="34" xfId="0" applyFont="1" applyFill="1" applyBorder="1" applyAlignment="1">
      <alignment horizontal="left" vertical="center" wrapText="1"/>
    </xf>
    <xf numFmtId="0" fontId="13" fillId="4" borderId="38" xfId="0" applyFont="1" applyFill="1" applyBorder="1" applyAlignment="1">
      <alignment horizontal="center" vertical="center" wrapText="1"/>
    </xf>
    <xf numFmtId="2" fontId="0" fillId="5" borderId="39" xfId="0" applyNumberFormat="1" applyFill="1" applyBorder="1" applyAlignment="1">
      <alignment horizontal="center" vertical="center"/>
    </xf>
    <xf numFmtId="0" fontId="13" fillId="4" borderId="35" xfId="0" applyFont="1" applyFill="1" applyBorder="1" applyAlignment="1">
      <alignment horizontal="left" vertical="center" wrapText="1"/>
    </xf>
    <xf numFmtId="0" fontId="13" fillId="4" borderId="40" xfId="0" applyFont="1" applyFill="1" applyBorder="1" applyAlignment="1">
      <alignment horizontal="left" vertical="center" wrapText="1"/>
    </xf>
    <xf numFmtId="166" fontId="13" fillId="7" borderId="23" xfId="0" applyNumberFormat="1" applyFont="1" applyFill="1" applyBorder="1" applyAlignment="1">
      <alignment horizontal="center" vertical="center"/>
    </xf>
    <xf numFmtId="0" fontId="13" fillId="4" borderId="41" xfId="0" applyFont="1" applyFill="1" applyBorder="1" applyAlignment="1">
      <alignment horizontal="left" vertical="center" wrapText="1"/>
    </xf>
    <xf numFmtId="0" fontId="13" fillId="4" borderId="28" xfId="0" applyFont="1" applyFill="1" applyBorder="1" applyAlignment="1">
      <alignment horizontal="center" vertical="center" wrapText="1"/>
    </xf>
    <xf numFmtId="166" fontId="13" fillId="7" borderId="29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4" fontId="3" fillId="2" borderId="19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4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3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4" borderId="34" xfId="0" applyFont="1" applyFill="1" applyBorder="1" applyAlignment="1">
      <alignment horizontal="left" vertical="center" wrapText="1"/>
    </xf>
    <xf numFmtId="0" fontId="13" fillId="4" borderId="36" xfId="0" applyFont="1" applyFill="1" applyBorder="1" applyAlignment="1">
      <alignment horizontal="left" vertical="center" wrapText="1"/>
    </xf>
    <xf numFmtId="0" fontId="13" fillId="4" borderId="32" xfId="0" applyFont="1" applyFill="1" applyBorder="1" applyAlignment="1">
      <alignment horizontal="left" vertical="center" wrapText="1"/>
    </xf>
    <xf numFmtId="0" fontId="13" fillId="4" borderId="35" xfId="0" applyFont="1" applyFill="1" applyBorder="1" applyAlignment="1">
      <alignment horizontal="left" vertical="center" wrapText="1"/>
    </xf>
    <xf numFmtId="0" fontId="13" fillId="4" borderId="37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2"/>
  <sheetViews>
    <sheetView tabSelected="1" workbookViewId="0">
      <pane xSplit="1" ySplit="6" topLeftCell="N7" activePane="bottomRight" state="frozen"/>
      <selection pane="topRight" activeCell="B1" sqref="B1"/>
      <selection pane="bottomLeft" activeCell="A7" sqref="A7"/>
      <selection pane="bottomRight" activeCell="O2" sqref="O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34" t="s">
        <v>36</v>
      </c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Стеклозавод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35" t="s">
        <v>37</v>
      </c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136" t="s">
        <v>39</v>
      </c>
      <c r="C6" s="136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1" t="s">
        <v>54</v>
      </c>
      <c r="R6" s="148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56</v>
      </c>
      <c r="C7" s="73">
        <v>0</v>
      </c>
      <c r="D7" s="73">
        <v>0.9</v>
      </c>
      <c r="E7" s="73">
        <v>1.2</v>
      </c>
      <c r="F7" s="73">
        <v>6.4</v>
      </c>
      <c r="G7" s="73">
        <v>32</v>
      </c>
      <c r="H7" s="73">
        <v>0</v>
      </c>
      <c r="I7" s="73">
        <v>0</v>
      </c>
      <c r="J7" s="73">
        <v>0</v>
      </c>
      <c r="K7" s="73">
        <v>0</v>
      </c>
      <c r="L7" s="73">
        <v>13.6</v>
      </c>
      <c r="M7" s="73">
        <v>0</v>
      </c>
      <c r="N7" s="73">
        <v>0</v>
      </c>
      <c r="O7" s="73">
        <v>68.2</v>
      </c>
      <c r="P7" s="73">
        <v>0</v>
      </c>
      <c r="Q7" s="74">
        <v>13.200000000000001</v>
      </c>
      <c r="R7" s="149"/>
    </row>
    <row r="8" spans="1:54" x14ac:dyDescent="0.2">
      <c r="A8" s="75" t="s">
        <v>4</v>
      </c>
      <c r="B8" s="76">
        <v>56</v>
      </c>
      <c r="C8" s="76">
        <v>0</v>
      </c>
      <c r="D8" s="76">
        <v>0.9</v>
      </c>
      <c r="E8" s="76">
        <v>1.2</v>
      </c>
      <c r="F8" s="76">
        <v>8</v>
      </c>
      <c r="G8" s="76">
        <v>32</v>
      </c>
      <c r="H8" s="76">
        <v>0</v>
      </c>
      <c r="I8" s="76">
        <v>0</v>
      </c>
      <c r="J8" s="76">
        <v>0</v>
      </c>
      <c r="K8" s="76">
        <v>0</v>
      </c>
      <c r="L8" s="76">
        <v>13.6</v>
      </c>
      <c r="M8" s="76">
        <v>0</v>
      </c>
      <c r="N8" s="76">
        <v>0</v>
      </c>
      <c r="O8" s="76">
        <v>68.2</v>
      </c>
      <c r="P8" s="76">
        <v>0</v>
      </c>
      <c r="Q8" s="77">
        <v>11</v>
      </c>
      <c r="R8" s="149"/>
    </row>
    <row r="9" spans="1:54" x14ac:dyDescent="0.2">
      <c r="A9" s="75" t="s">
        <v>5</v>
      </c>
      <c r="B9" s="76">
        <v>50</v>
      </c>
      <c r="C9" s="76">
        <v>0</v>
      </c>
      <c r="D9" s="76">
        <v>0.9</v>
      </c>
      <c r="E9" s="76">
        <v>0.9</v>
      </c>
      <c r="F9" s="76">
        <v>8</v>
      </c>
      <c r="G9" s="76">
        <v>32</v>
      </c>
      <c r="H9" s="76">
        <v>0</v>
      </c>
      <c r="I9" s="76">
        <v>0</v>
      </c>
      <c r="J9" s="76">
        <v>0</v>
      </c>
      <c r="K9" s="76">
        <v>0</v>
      </c>
      <c r="L9" s="76">
        <v>8</v>
      </c>
      <c r="M9" s="76">
        <v>0</v>
      </c>
      <c r="N9" s="76">
        <v>0</v>
      </c>
      <c r="O9" s="76">
        <v>59.4</v>
      </c>
      <c r="P9" s="76">
        <v>0</v>
      </c>
      <c r="Q9" s="77">
        <v>11</v>
      </c>
      <c r="R9" s="149"/>
    </row>
    <row r="10" spans="1:54" x14ac:dyDescent="0.2">
      <c r="A10" s="75" t="s">
        <v>6</v>
      </c>
      <c r="B10" s="76">
        <v>42</v>
      </c>
      <c r="C10" s="76">
        <v>0</v>
      </c>
      <c r="D10" s="76">
        <v>0.9</v>
      </c>
      <c r="E10" s="76">
        <v>1.2</v>
      </c>
      <c r="F10" s="76">
        <v>6.4</v>
      </c>
      <c r="G10" s="76">
        <v>25.6</v>
      </c>
      <c r="H10" s="76">
        <v>0</v>
      </c>
      <c r="I10" s="76">
        <v>0</v>
      </c>
      <c r="J10" s="76">
        <v>0</v>
      </c>
      <c r="K10" s="76">
        <v>0</v>
      </c>
      <c r="L10" s="76">
        <v>8</v>
      </c>
      <c r="M10" s="76">
        <v>0</v>
      </c>
      <c r="N10" s="76">
        <v>0</v>
      </c>
      <c r="O10" s="76">
        <v>55</v>
      </c>
      <c r="P10" s="76">
        <v>0</v>
      </c>
      <c r="Q10" s="77">
        <v>13.200000000000001</v>
      </c>
      <c r="R10" s="149"/>
    </row>
    <row r="11" spans="1:54" x14ac:dyDescent="0.2">
      <c r="A11" s="75" t="s">
        <v>7</v>
      </c>
      <c r="B11" s="76">
        <v>42</v>
      </c>
      <c r="C11" s="76">
        <v>0</v>
      </c>
      <c r="D11" s="76">
        <v>0.9</v>
      </c>
      <c r="E11" s="76">
        <v>0.9</v>
      </c>
      <c r="F11" s="76">
        <v>6.4</v>
      </c>
      <c r="G11" s="76">
        <v>25.6</v>
      </c>
      <c r="H11" s="76">
        <v>0</v>
      </c>
      <c r="I11" s="76">
        <v>0</v>
      </c>
      <c r="J11" s="76">
        <v>0</v>
      </c>
      <c r="K11" s="76">
        <v>0</v>
      </c>
      <c r="L11" s="76">
        <v>7.6000000000000005</v>
      </c>
      <c r="M11" s="76">
        <v>0</v>
      </c>
      <c r="N11" s="76">
        <v>0</v>
      </c>
      <c r="O11" s="76">
        <v>52.800000000000004</v>
      </c>
      <c r="P11" s="76">
        <v>0</v>
      </c>
      <c r="Q11" s="77">
        <v>11</v>
      </c>
      <c r="R11" s="149"/>
    </row>
    <row r="12" spans="1:54" x14ac:dyDescent="0.2">
      <c r="A12" s="75" t="s">
        <v>8</v>
      </c>
      <c r="B12" s="76">
        <v>42</v>
      </c>
      <c r="C12" s="76">
        <v>0</v>
      </c>
      <c r="D12" s="76">
        <v>0.6</v>
      </c>
      <c r="E12" s="76">
        <v>1.2</v>
      </c>
      <c r="F12" s="76">
        <v>6.4</v>
      </c>
      <c r="G12" s="76">
        <v>25.6</v>
      </c>
      <c r="H12" s="76">
        <v>0</v>
      </c>
      <c r="I12" s="76">
        <v>0</v>
      </c>
      <c r="J12" s="76">
        <v>0</v>
      </c>
      <c r="K12" s="76">
        <v>0</v>
      </c>
      <c r="L12" s="76">
        <v>7.6000000000000005</v>
      </c>
      <c r="M12" s="76">
        <v>0</v>
      </c>
      <c r="N12" s="76">
        <v>0</v>
      </c>
      <c r="O12" s="76">
        <v>52.800000000000004</v>
      </c>
      <c r="P12" s="76">
        <v>0</v>
      </c>
      <c r="Q12" s="77">
        <v>11</v>
      </c>
      <c r="R12" s="149"/>
    </row>
    <row r="13" spans="1:54" x14ac:dyDescent="0.2">
      <c r="A13" s="75" t="s">
        <v>9</v>
      </c>
      <c r="B13" s="76">
        <v>44</v>
      </c>
      <c r="C13" s="76">
        <v>0</v>
      </c>
      <c r="D13" s="76">
        <v>0.9</v>
      </c>
      <c r="E13" s="76">
        <v>1.2</v>
      </c>
      <c r="F13" s="76">
        <v>6.4</v>
      </c>
      <c r="G13" s="76">
        <v>27.2</v>
      </c>
      <c r="H13" s="76">
        <v>0</v>
      </c>
      <c r="I13" s="76">
        <v>0</v>
      </c>
      <c r="J13" s="76">
        <v>0</v>
      </c>
      <c r="K13" s="76">
        <v>0</v>
      </c>
      <c r="L13" s="76">
        <v>8</v>
      </c>
      <c r="M13" s="76">
        <v>0</v>
      </c>
      <c r="N13" s="76">
        <v>0</v>
      </c>
      <c r="O13" s="76">
        <v>55</v>
      </c>
      <c r="P13" s="76">
        <v>0</v>
      </c>
      <c r="Q13" s="77">
        <v>13.200000000000001</v>
      </c>
      <c r="R13" s="149"/>
    </row>
    <row r="14" spans="1:54" x14ac:dyDescent="0.2">
      <c r="A14" s="75" t="s">
        <v>10</v>
      </c>
      <c r="B14" s="76">
        <v>46</v>
      </c>
      <c r="C14" s="76">
        <v>0</v>
      </c>
      <c r="D14" s="76">
        <v>0.9</v>
      </c>
      <c r="E14" s="76">
        <v>0.9</v>
      </c>
      <c r="F14" s="76">
        <v>6.4</v>
      </c>
      <c r="G14" s="76">
        <v>27.2</v>
      </c>
      <c r="H14" s="76">
        <v>0</v>
      </c>
      <c r="I14" s="76">
        <v>0</v>
      </c>
      <c r="J14" s="76">
        <v>0</v>
      </c>
      <c r="K14" s="76">
        <v>0</v>
      </c>
      <c r="L14" s="76">
        <v>7.6000000000000005</v>
      </c>
      <c r="M14" s="76">
        <v>0</v>
      </c>
      <c r="N14" s="76">
        <v>0</v>
      </c>
      <c r="O14" s="76">
        <v>57.2</v>
      </c>
      <c r="P14" s="76">
        <v>0</v>
      </c>
      <c r="Q14" s="77">
        <v>11</v>
      </c>
      <c r="R14" s="149"/>
    </row>
    <row r="15" spans="1:54" x14ac:dyDescent="0.2">
      <c r="A15" s="75" t="s">
        <v>11</v>
      </c>
      <c r="B15" s="76">
        <v>46</v>
      </c>
      <c r="C15" s="76">
        <v>0</v>
      </c>
      <c r="D15" s="76">
        <v>1.2</v>
      </c>
      <c r="E15" s="76">
        <v>1.2</v>
      </c>
      <c r="F15" s="76">
        <v>8</v>
      </c>
      <c r="G15" s="76">
        <v>28.8</v>
      </c>
      <c r="H15" s="76">
        <v>0</v>
      </c>
      <c r="I15" s="76">
        <v>0</v>
      </c>
      <c r="J15" s="76">
        <v>1.2</v>
      </c>
      <c r="K15" s="76">
        <v>0</v>
      </c>
      <c r="L15" s="76">
        <v>8</v>
      </c>
      <c r="M15" s="76">
        <v>0</v>
      </c>
      <c r="N15" s="76">
        <v>0</v>
      </c>
      <c r="O15" s="76">
        <v>57.2</v>
      </c>
      <c r="P15" s="76">
        <v>0</v>
      </c>
      <c r="Q15" s="77">
        <v>8.8000000000000007</v>
      </c>
      <c r="R15" s="149"/>
    </row>
    <row r="16" spans="1:54" x14ac:dyDescent="0.2">
      <c r="A16" s="75" t="s">
        <v>12</v>
      </c>
      <c r="B16" s="76">
        <v>48</v>
      </c>
      <c r="C16" s="76">
        <v>0</v>
      </c>
      <c r="D16" s="76">
        <v>0.6</v>
      </c>
      <c r="E16" s="76">
        <v>1.2</v>
      </c>
      <c r="F16" s="76">
        <v>6.4</v>
      </c>
      <c r="G16" s="76">
        <v>30.400000000000002</v>
      </c>
      <c r="H16" s="76">
        <v>0</v>
      </c>
      <c r="I16" s="76">
        <v>0</v>
      </c>
      <c r="J16" s="76">
        <v>0</v>
      </c>
      <c r="K16" s="76">
        <v>1.2</v>
      </c>
      <c r="L16" s="76">
        <v>8.4</v>
      </c>
      <c r="M16" s="76">
        <v>0</v>
      </c>
      <c r="N16" s="76">
        <v>0</v>
      </c>
      <c r="O16" s="76">
        <v>59.4</v>
      </c>
      <c r="P16" s="76">
        <v>0</v>
      </c>
      <c r="Q16" s="77">
        <v>11</v>
      </c>
      <c r="R16" s="149"/>
    </row>
    <row r="17" spans="1:18" x14ac:dyDescent="0.2">
      <c r="A17" s="75" t="s">
        <v>13</v>
      </c>
      <c r="B17" s="76">
        <v>46</v>
      </c>
      <c r="C17" s="76">
        <v>0</v>
      </c>
      <c r="D17" s="76">
        <v>0.9</v>
      </c>
      <c r="E17" s="76">
        <v>0.9</v>
      </c>
      <c r="F17" s="76">
        <v>8</v>
      </c>
      <c r="G17" s="76">
        <v>28.8</v>
      </c>
      <c r="H17" s="76">
        <v>0</v>
      </c>
      <c r="I17" s="76">
        <v>0</v>
      </c>
      <c r="J17" s="76">
        <v>0</v>
      </c>
      <c r="K17" s="76">
        <v>0</v>
      </c>
      <c r="L17" s="76">
        <v>8</v>
      </c>
      <c r="M17" s="76">
        <v>0</v>
      </c>
      <c r="N17" s="76">
        <v>0</v>
      </c>
      <c r="O17" s="76">
        <v>57.2</v>
      </c>
      <c r="P17" s="76">
        <v>0</v>
      </c>
      <c r="Q17" s="77">
        <v>11</v>
      </c>
      <c r="R17" s="149"/>
    </row>
    <row r="18" spans="1:18" x14ac:dyDescent="0.2">
      <c r="A18" s="75" t="s">
        <v>14</v>
      </c>
      <c r="B18" s="76">
        <v>48</v>
      </c>
      <c r="C18" s="76">
        <v>0</v>
      </c>
      <c r="D18" s="76">
        <v>0.9</v>
      </c>
      <c r="E18" s="76">
        <v>1.2</v>
      </c>
      <c r="F18" s="76">
        <v>6.4</v>
      </c>
      <c r="G18" s="76">
        <v>28.8</v>
      </c>
      <c r="H18" s="76">
        <v>0</v>
      </c>
      <c r="I18" s="76">
        <v>0</v>
      </c>
      <c r="J18" s="76">
        <v>0</v>
      </c>
      <c r="K18" s="76">
        <v>0</v>
      </c>
      <c r="L18" s="76">
        <v>8.4</v>
      </c>
      <c r="M18" s="76">
        <v>0</v>
      </c>
      <c r="N18" s="76">
        <v>0</v>
      </c>
      <c r="O18" s="76">
        <v>59.4</v>
      </c>
      <c r="P18" s="76">
        <v>0</v>
      </c>
      <c r="Q18" s="77">
        <v>8.8000000000000007</v>
      </c>
      <c r="R18" s="149"/>
    </row>
    <row r="19" spans="1:18" x14ac:dyDescent="0.2">
      <c r="A19" s="75" t="s">
        <v>15</v>
      </c>
      <c r="B19" s="76">
        <v>48</v>
      </c>
      <c r="C19" s="76">
        <v>0</v>
      </c>
      <c r="D19" s="76">
        <v>0.9</v>
      </c>
      <c r="E19" s="76">
        <v>0.9</v>
      </c>
      <c r="F19" s="76">
        <v>8</v>
      </c>
      <c r="G19" s="76">
        <v>32</v>
      </c>
      <c r="H19" s="76">
        <v>0</v>
      </c>
      <c r="I19" s="76">
        <v>0</v>
      </c>
      <c r="J19" s="76">
        <v>0</v>
      </c>
      <c r="K19" s="76">
        <v>0</v>
      </c>
      <c r="L19" s="76">
        <v>7.6000000000000005</v>
      </c>
      <c r="M19" s="76">
        <v>0</v>
      </c>
      <c r="N19" s="76">
        <v>0</v>
      </c>
      <c r="O19" s="76">
        <v>59.4</v>
      </c>
      <c r="P19" s="76">
        <v>0</v>
      </c>
      <c r="Q19" s="77">
        <v>11</v>
      </c>
      <c r="R19" s="149"/>
    </row>
    <row r="20" spans="1:18" x14ac:dyDescent="0.2">
      <c r="A20" s="75" t="s">
        <v>16</v>
      </c>
      <c r="B20" s="76">
        <v>50</v>
      </c>
      <c r="C20" s="76">
        <v>0</v>
      </c>
      <c r="D20" s="76">
        <v>1.5</v>
      </c>
      <c r="E20" s="76">
        <v>1.2</v>
      </c>
      <c r="F20" s="76">
        <v>6.4</v>
      </c>
      <c r="G20" s="76">
        <v>28.8</v>
      </c>
      <c r="H20" s="76">
        <v>0</v>
      </c>
      <c r="I20" s="76">
        <v>0</v>
      </c>
      <c r="J20" s="76">
        <v>0</v>
      </c>
      <c r="K20" s="76">
        <v>0</v>
      </c>
      <c r="L20" s="76">
        <v>8.4</v>
      </c>
      <c r="M20" s="76">
        <v>0</v>
      </c>
      <c r="N20" s="76">
        <v>0</v>
      </c>
      <c r="O20" s="76">
        <v>59.4</v>
      </c>
      <c r="P20" s="76">
        <v>0</v>
      </c>
      <c r="Q20" s="77">
        <v>11</v>
      </c>
      <c r="R20" s="149"/>
    </row>
    <row r="21" spans="1:18" x14ac:dyDescent="0.2">
      <c r="A21" s="75" t="s">
        <v>17</v>
      </c>
      <c r="B21" s="76">
        <v>50</v>
      </c>
      <c r="C21" s="76">
        <v>0</v>
      </c>
      <c r="D21" s="76">
        <v>1.2</v>
      </c>
      <c r="E21" s="76">
        <v>1.2</v>
      </c>
      <c r="F21" s="76">
        <v>8</v>
      </c>
      <c r="G21" s="76">
        <v>32</v>
      </c>
      <c r="H21" s="76">
        <v>0</v>
      </c>
      <c r="I21" s="76">
        <v>0</v>
      </c>
      <c r="J21" s="76">
        <v>0</v>
      </c>
      <c r="K21" s="76">
        <v>0</v>
      </c>
      <c r="L21" s="76">
        <v>8</v>
      </c>
      <c r="M21" s="76">
        <v>0</v>
      </c>
      <c r="N21" s="76">
        <v>0</v>
      </c>
      <c r="O21" s="76">
        <v>61.6</v>
      </c>
      <c r="P21" s="76">
        <v>0</v>
      </c>
      <c r="Q21" s="77">
        <v>8.8000000000000007</v>
      </c>
      <c r="R21" s="149"/>
    </row>
    <row r="22" spans="1:18" x14ac:dyDescent="0.2">
      <c r="A22" s="75" t="s">
        <v>18</v>
      </c>
      <c r="B22" s="76">
        <v>56</v>
      </c>
      <c r="C22" s="76">
        <v>0</v>
      </c>
      <c r="D22" s="76">
        <v>1.5</v>
      </c>
      <c r="E22" s="76">
        <v>0.9</v>
      </c>
      <c r="F22" s="76">
        <v>8</v>
      </c>
      <c r="G22" s="76">
        <v>36.800000000000004</v>
      </c>
      <c r="H22" s="76">
        <v>0</v>
      </c>
      <c r="I22" s="76">
        <v>0</v>
      </c>
      <c r="J22" s="76">
        <v>1.2</v>
      </c>
      <c r="K22" s="76">
        <v>0</v>
      </c>
      <c r="L22" s="76">
        <v>8</v>
      </c>
      <c r="M22" s="76">
        <v>0</v>
      </c>
      <c r="N22" s="76">
        <v>0</v>
      </c>
      <c r="O22" s="76">
        <v>68.2</v>
      </c>
      <c r="P22" s="76">
        <v>0</v>
      </c>
      <c r="Q22" s="77">
        <v>11</v>
      </c>
      <c r="R22" s="149"/>
    </row>
    <row r="23" spans="1:18" x14ac:dyDescent="0.2">
      <c r="A23" s="75" t="s">
        <v>19</v>
      </c>
      <c r="B23" s="76">
        <v>60</v>
      </c>
      <c r="C23" s="76">
        <v>0</v>
      </c>
      <c r="D23" s="76">
        <v>1.5</v>
      </c>
      <c r="E23" s="76">
        <v>1.2</v>
      </c>
      <c r="F23" s="76">
        <v>6.4</v>
      </c>
      <c r="G23" s="76">
        <v>41.6</v>
      </c>
      <c r="H23" s="76">
        <v>0</v>
      </c>
      <c r="I23" s="76">
        <v>0</v>
      </c>
      <c r="J23" s="76">
        <v>0</v>
      </c>
      <c r="K23" s="76">
        <v>0</v>
      </c>
      <c r="L23" s="76">
        <v>8</v>
      </c>
      <c r="M23" s="76">
        <v>0</v>
      </c>
      <c r="N23" s="76">
        <v>0</v>
      </c>
      <c r="O23" s="76">
        <v>70.400000000000006</v>
      </c>
      <c r="P23" s="76">
        <v>0</v>
      </c>
      <c r="Q23" s="77">
        <v>11</v>
      </c>
      <c r="R23" s="149"/>
    </row>
    <row r="24" spans="1:18" x14ac:dyDescent="0.2">
      <c r="A24" s="75" t="s">
        <v>20</v>
      </c>
      <c r="B24" s="76">
        <v>52</v>
      </c>
      <c r="C24" s="76">
        <v>0</v>
      </c>
      <c r="D24" s="76">
        <v>1.2</v>
      </c>
      <c r="E24" s="76">
        <v>1.2</v>
      </c>
      <c r="F24" s="76">
        <v>8</v>
      </c>
      <c r="G24" s="76">
        <v>35.200000000000003</v>
      </c>
      <c r="H24" s="76">
        <v>0</v>
      </c>
      <c r="I24" s="76">
        <v>0</v>
      </c>
      <c r="J24" s="76">
        <v>0</v>
      </c>
      <c r="K24" s="76">
        <v>0</v>
      </c>
      <c r="L24" s="76">
        <v>7.6000000000000005</v>
      </c>
      <c r="M24" s="76">
        <v>0</v>
      </c>
      <c r="N24" s="76">
        <v>0</v>
      </c>
      <c r="O24" s="76">
        <v>63.800000000000004</v>
      </c>
      <c r="P24" s="76">
        <v>0</v>
      </c>
      <c r="Q24" s="77">
        <v>11</v>
      </c>
      <c r="R24" s="149"/>
    </row>
    <row r="25" spans="1:18" x14ac:dyDescent="0.2">
      <c r="A25" s="75" t="s">
        <v>21</v>
      </c>
      <c r="B25" s="76">
        <v>48</v>
      </c>
      <c r="C25" s="76">
        <v>0</v>
      </c>
      <c r="D25" s="76">
        <v>1.5</v>
      </c>
      <c r="E25" s="76">
        <v>0.9</v>
      </c>
      <c r="F25" s="76">
        <v>6.4</v>
      </c>
      <c r="G25" s="76">
        <v>30.400000000000002</v>
      </c>
      <c r="H25" s="76">
        <v>0</v>
      </c>
      <c r="I25" s="76">
        <v>0</v>
      </c>
      <c r="J25" s="76">
        <v>0</v>
      </c>
      <c r="K25" s="76">
        <v>0</v>
      </c>
      <c r="L25" s="76">
        <v>8</v>
      </c>
      <c r="M25" s="76">
        <v>0</v>
      </c>
      <c r="N25" s="76">
        <v>0</v>
      </c>
      <c r="O25" s="76">
        <v>61.6</v>
      </c>
      <c r="P25" s="76">
        <v>0</v>
      </c>
      <c r="Q25" s="77">
        <v>8.8000000000000007</v>
      </c>
      <c r="R25" s="149"/>
    </row>
    <row r="26" spans="1:18" x14ac:dyDescent="0.2">
      <c r="A26" s="75" t="s">
        <v>22</v>
      </c>
      <c r="B26" s="76">
        <v>42</v>
      </c>
      <c r="C26" s="76">
        <v>0</v>
      </c>
      <c r="D26" s="76">
        <v>1.5</v>
      </c>
      <c r="E26" s="76">
        <v>1.2</v>
      </c>
      <c r="F26" s="76">
        <v>8</v>
      </c>
      <c r="G26" s="76">
        <v>22.400000000000002</v>
      </c>
      <c r="H26" s="76">
        <v>0</v>
      </c>
      <c r="I26" s="76">
        <v>0</v>
      </c>
      <c r="J26" s="76">
        <v>0</v>
      </c>
      <c r="K26" s="76">
        <v>0</v>
      </c>
      <c r="L26" s="76">
        <v>8</v>
      </c>
      <c r="M26" s="76">
        <v>0</v>
      </c>
      <c r="N26" s="76">
        <v>0</v>
      </c>
      <c r="O26" s="76">
        <v>50.6</v>
      </c>
      <c r="P26" s="76">
        <v>0</v>
      </c>
      <c r="Q26" s="77">
        <v>11</v>
      </c>
      <c r="R26" s="149"/>
    </row>
    <row r="27" spans="1:18" x14ac:dyDescent="0.2">
      <c r="A27" s="75" t="s">
        <v>23</v>
      </c>
      <c r="B27" s="76">
        <v>40</v>
      </c>
      <c r="C27" s="76">
        <v>0</v>
      </c>
      <c r="D27" s="76">
        <v>1.2</v>
      </c>
      <c r="E27" s="76">
        <v>0.9</v>
      </c>
      <c r="F27" s="76">
        <v>8</v>
      </c>
      <c r="G27" s="76">
        <v>20.8</v>
      </c>
      <c r="H27" s="76">
        <v>0</v>
      </c>
      <c r="I27" s="76">
        <v>0</v>
      </c>
      <c r="J27" s="76">
        <v>0</v>
      </c>
      <c r="K27" s="76">
        <v>0</v>
      </c>
      <c r="L27" s="76">
        <v>7.6000000000000005</v>
      </c>
      <c r="M27" s="76">
        <v>0</v>
      </c>
      <c r="N27" s="76">
        <v>0</v>
      </c>
      <c r="O27" s="76">
        <v>50.6</v>
      </c>
      <c r="P27" s="76">
        <v>0</v>
      </c>
      <c r="Q27" s="77">
        <v>11</v>
      </c>
      <c r="R27" s="149"/>
    </row>
    <row r="28" spans="1:18" x14ac:dyDescent="0.2">
      <c r="A28" s="75" t="s">
        <v>24</v>
      </c>
      <c r="B28" s="76">
        <v>38</v>
      </c>
      <c r="C28" s="76">
        <v>0</v>
      </c>
      <c r="D28" s="76">
        <v>1.5</v>
      </c>
      <c r="E28" s="76">
        <v>1.2</v>
      </c>
      <c r="F28" s="76">
        <v>6.4</v>
      </c>
      <c r="G28" s="76">
        <v>20.8</v>
      </c>
      <c r="H28" s="76">
        <v>0</v>
      </c>
      <c r="I28" s="76">
        <v>0</v>
      </c>
      <c r="J28" s="76">
        <v>0</v>
      </c>
      <c r="K28" s="76">
        <v>0</v>
      </c>
      <c r="L28" s="76">
        <v>8</v>
      </c>
      <c r="M28" s="76">
        <v>0</v>
      </c>
      <c r="N28" s="76">
        <v>0</v>
      </c>
      <c r="O28" s="76">
        <v>50.6</v>
      </c>
      <c r="P28" s="76">
        <v>0</v>
      </c>
      <c r="Q28" s="77">
        <v>11</v>
      </c>
      <c r="R28" s="149"/>
    </row>
    <row r="29" spans="1:18" x14ac:dyDescent="0.2">
      <c r="A29" s="75" t="s">
        <v>25</v>
      </c>
      <c r="B29" s="76">
        <v>46</v>
      </c>
      <c r="C29" s="76">
        <v>0</v>
      </c>
      <c r="D29" s="76">
        <v>1.5</v>
      </c>
      <c r="E29" s="76">
        <v>1.2</v>
      </c>
      <c r="F29" s="76">
        <v>8</v>
      </c>
      <c r="G29" s="76">
        <v>24</v>
      </c>
      <c r="H29" s="76">
        <v>0</v>
      </c>
      <c r="I29" s="76">
        <v>0</v>
      </c>
      <c r="J29" s="76">
        <v>1.2</v>
      </c>
      <c r="K29" s="76">
        <v>0</v>
      </c>
      <c r="L29" s="76">
        <v>10</v>
      </c>
      <c r="M29" s="76">
        <v>0</v>
      </c>
      <c r="N29" s="76">
        <v>0</v>
      </c>
      <c r="O29" s="76">
        <v>57.2</v>
      </c>
      <c r="P29" s="76">
        <v>0</v>
      </c>
      <c r="Q29" s="77">
        <v>11</v>
      </c>
      <c r="R29" s="149"/>
    </row>
    <row r="30" spans="1:18" ht="13.5" thickBot="1" x14ac:dyDescent="0.25">
      <c r="A30" s="78" t="s">
        <v>26</v>
      </c>
      <c r="B30" s="79">
        <v>50</v>
      </c>
      <c r="C30" s="79">
        <v>0</v>
      </c>
      <c r="D30" s="79">
        <v>1.5</v>
      </c>
      <c r="E30" s="79">
        <v>0.9</v>
      </c>
      <c r="F30" s="79">
        <v>8</v>
      </c>
      <c r="G30" s="79">
        <v>27.2</v>
      </c>
      <c r="H30" s="79">
        <v>0</v>
      </c>
      <c r="I30" s="79">
        <v>0</v>
      </c>
      <c r="J30" s="79">
        <v>0</v>
      </c>
      <c r="K30" s="79">
        <v>0</v>
      </c>
      <c r="L30" s="79">
        <v>13.6</v>
      </c>
      <c r="M30" s="79">
        <v>0</v>
      </c>
      <c r="N30" s="79">
        <v>0</v>
      </c>
      <c r="O30" s="79">
        <v>61.6</v>
      </c>
      <c r="P30" s="79">
        <v>0</v>
      </c>
      <c r="Q30" s="80">
        <v>11</v>
      </c>
      <c r="R30" s="149"/>
    </row>
    <row r="31" spans="1:18" s="55" customFormat="1" hidden="1" x14ac:dyDescent="0.2">
      <c r="A31" s="46" t="s">
        <v>2</v>
      </c>
      <c r="B31" s="55">
        <f t="shared" ref="B31:Q31" si="0">SUM(B7:B30)</f>
        <v>1146</v>
      </c>
      <c r="C31" s="55">
        <f t="shared" si="0"/>
        <v>0</v>
      </c>
      <c r="D31" s="55">
        <f t="shared" si="0"/>
        <v>27</v>
      </c>
      <c r="E31" s="55">
        <f t="shared" si="0"/>
        <v>26.099999999999991</v>
      </c>
      <c r="F31" s="55">
        <f t="shared" si="0"/>
        <v>172.8</v>
      </c>
      <c r="G31" s="55">
        <f t="shared" si="0"/>
        <v>696</v>
      </c>
      <c r="H31" s="55">
        <f t="shared" si="0"/>
        <v>0</v>
      </c>
      <c r="I31" s="55">
        <f t="shared" si="0"/>
        <v>0</v>
      </c>
      <c r="J31" s="55">
        <f t="shared" si="0"/>
        <v>3.5999999999999996</v>
      </c>
      <c r="K31" s="55">
        <f t="shared" si="0"/>
        <v>1.2</v>
      </c>
      <c r="L31" s="55">
        <f t="shared" si="0"/>
        <v>209.6</v>
      </c>
      <c r="M31" s="55">
        <f t="shared" si="0"/>
        <v>0</v>
      </c>
      <c r="N31" s="55">
        <f t="shared" si="0"/>
        <v>0</v>
      </c>
      <c r="O31" s="55">
        <f t="shared" si="0"/>
        <v>1416.7999999999997</v>
      </c>
      <c r="P31" s="55">
        <f t="shared" si="0"/>
        <v>0</v>
      </c>
      <c r="Q31" s="55">
        <f t="shared" si="0"/>
        <v>261.80000000000007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55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82" t="s">
        <v>56</v>
      </c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3" t="s">
        <v>37</v>
      </c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5" t="s">
        <v>54</v>
      </c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46</v>
      </c>
      <c r="C41" s="97">
        <v>0</v>
      </c>
      <c r="D41" s="97">
        <v>5.4</v>
      </c>
      <c r="E41" s="97">
        <v>5.4</v>
      </c>
      <c r="F41" s="97">
        <v>0</v>
      </c>
      <c r="G41" s="97">
        <v>36.800000000000004</v>
      </c>
      <c r="H41" s="97">
        <v>0</v>
      </c>
      <c r="I41" s="97">
        <v>0</v>
      </c>
      <c r="J41" s="97">
        <v>0</v>
      </c>
      <c r="K41" s="97">
        <v>0</v>
      </c>
      <c r="L41" s="97">
        <v>8</v>
      </c>
      <c r="M41" s="97">
        <v>0</v>
      </c>
      <c r="N41" s="97">
        <v>0</v>
      </c>
      <c r="O41" s="97">
        <v>48.4</v>
      </c>
      <c r="P41" s="97">
        <v>0</v>
      </c>
      <c r="Q41" s="98">
        <v>6.6000000000000005</v>
      </c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42</v>
      </c>
      <c r="C42" s="100">
        <v>0</v>
      </c>
      <c r="D42" s="100">
        <v>4.8</v>
      </c>
      <c r="E42" s="100">
        <v>5.1000000000000005</v>
      </c>
      <c r="F42" s="100">
        <v>0</v>
      </c>
      <c r="G42" s="100">
        <v>33.6</v>
      </c>
      <c r="H42" s="100">
        <v>0</v>
      </c>
      <c r="I42" s="100">
        <v>0</v>
      </c>
      <c r="J42" s="100">
        <v>0</v>
      </c>
      <c r="K42" s="100">
        <v>0</v>
      </c>
      <c r="L42" s="100">
        <v>8</v>
      </c>
      <c r="M42" s="100">
        <v>0</v>
      </c>
      <c r="N42" s="100">
        <v>0</v>
      </c>
      <c r="O42" s="100">
        <v>46.2</v>
      </c>
      <c r="P42" s="100">
        <v>0</v>
      </c>
      <c r="Q42" s="101">
        <v>8.8000000000000007</v>
      </c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42</v>
      </c>
      <c r="C43" s="100">
        <v>0</v>
      </c>
      <c r="D43" s="100">
        <v>5.1000000000000005</v>
      </c>
      <c r="E43" s="100">
        <v>4.8</v>
      </c>
      <c r="F43" s="100">
        <v>0</v>
      </c>
      <c r="G43" s="100">
        <v>32</v>
      </c>
      <c r="H43" s="100">
        <v>0</v>
      </c>
      <c r="I43" s="100">
        <v>0</v>
      </c>
      <c r="J43" s="100">
        <v>0</v>
      </c>
      <c r="K43" s="100">
        <v>0</v>
      </c>
      <c r="L43" s="100">
        <v>9.6</v>
      </c>
      <c r="M43" s="100">
        <v>0</v>
      </c>
      <c r="N43" s="100">
        <v>0</v>
      </c>
      <c r="O43" s="100">
        <v>44</v>
      </c>
      <c r="P43" s="100">
        <v>0</v>
      </c>
      <c r="Q43" s="101">
        <v>6.6000000000000005</v>
      </c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38</v>
      </c>
      <c r="C44" s="100">
        <v>0</v>
      </c>
      <c r="D44" s="100">
        <v>4.8</v>
      </c>
      <c r="E44" s="100">
        <v>4.8</v>
      </c>
      <c r="F44" s="100">
        <v>0</v>
      </c>
      <c r="G44" s="100">
        <v>28.8</v>
      </c>
      <c r="H44" s="100">
        <v>0</v>
      </c>
      <c r="I44" s="100">
        <v>0</v>
      </c>
      <c r="J44" s="100">
        <v>1.2</v>
      </c>
      <c r="K44" s="100">
        <v>2.4</v>
      </c>
      <c r="L44" s="100">
        <v>9.6</v>
      </c>
      <c r="M44" s="100">
        <v>0</v>
      </c>
      <c r="N44" s="100">
        <v>0</v>
      </c>
      <c r="O44" s="100">
        <v>41.800000000000004</v>
      </c>
      <c r="P44" s="100">
        <v>0</v>
      </c>
      <c r="Q44" s="101">
        <v>8.8000000000000007</v>
      </c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36</v>
      </c>
      <c r="C45" s="100">
        <v>0</v>
      </c>
      <c r="D45" s="100">
        <v>4.8</v>
      </c>
      <c r="E45" s="100">
        <v>4.8</v>
      </c>
      <c r="F45" s="100">
        <v>0</v>
      </c>
      <c r="G45" s="100">
        <v>27.2</v>
      </c>
      <c r="H45" s="100">
        <v>0</v>
      </c>
      <c r="I45" s="100">
        <v>0</v>
      </c>
      <c r="J45" s="100">
        <v>0</v>
      </c>
      <c r="K45" s="100">
        <v>0</v>
      </c>
      <c r="L45" s="100">
        <v>9.2000000000000011</v>
      </c>
      <c r="M45" s="100">
        <v>0</v>
      </c>
      <c r="N45" s="100">
        <v>0</v>
      </c>
      <c r="O45" s="100">
        <v>37.4</v>
      </c>
      <c r="P45" s="100">
        <v>0</v>
      </c>
      <c r="Q45" s="101">
        <v>8.8000000000000007</v>
      </c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36</v>
      </c>
      <c r="C46" s="100">
        <v>0</v>
      </c>
      <c r="D46" s="100">
        <v>4.5</v>
      </c>
      <c r="E46" s="100">
        <v>4.8</v>
      </c>
      <c r="F46" s="100">
        <v>0</v>
      </c>
      <c r="G46" s="100">
        <v>27.2</v>
      </c>
      <c r="H46" s="100">
        <v>0</v>
      </c>
      <c r="I46" s="100">
        <v>0</v>
      </c>
      <c r="J46" s="100">
        <v>0</v>
      </c>
      <c r="K46" s="100">
        <v>0</v>
      </c>
      <c r="L46" s="100">
        <v>9.2000000000000011</v>
      </c>
      <c r="M46" s="100">
        <v>0</v>
      </c>
      <c r="N46" s="100">
        <v>0</v>
      </c>
      <c r="O46" s="100">
        <v>39.6</v>
      </c>
      <c r="P46" s="100">
        <v>0</v>
      </c>
      <c r="Q46" s="101">
        <v>8.8000000000000007</v>
      </c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40</v>
      </c>
      <c r="C47" s="100">
        <v>0</v>
      </c>
      <c r="D47" s="100">
        <v>5.1000000000000005</v>
      </c>
      <c r="E47" s="100">
        <v>5.1000000000000005</v>
      </c>
      <c r="F47" s="100">
        <v>0</v>
      </c>
      <c r="G47" s="100">
        <v>30.400000000000002</v>
      </c>
      <c r="H47" s="100">
        <v>0</v>
      </c>
      <c r="I47" s="100">
        <v>0</v>
      </c>
      <c r="J47" s="100">
        <v>0</v>
      </c>
      <c r="K47" s="100">
        <v>0</v>
      </c>
      <c r="L47" s="100">
        <v>9.6</v>
      </c>
      <c r="M47" s="100">
        <v>0</v>
      </c>
      <c r="N47" s="100">
        <v>0</v>
      </c>
      <c r="O47" s="100">
        <v>41.800000000000004</v>
      </c>
      <c r="P47" s="100">
        <v>0</v>
      </c>
      <c r="Q47" s="101">
        <v>6.6000000000000005</v>
      </c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38</v>
      </c>
      <c r="C48" s="100">
        <v>0</v>
      </c>
      <c r="D48" s="100">
        <v>5.1000000000000005</v>
      </c>
      <c r="E48" s="100">
        <v>4.8</v>
      </c>
      <c r="F48" s="100">
        <v>0</v>
      </c>
      <c r="G48" s="100">
        <v>30.400000000000002</v>
      </c>
      <c r="H48" s="100">
        <v>0</v>
      </c>
      <c r="I48" s="100">
        <v>0</v>
      </c>
      <c r="J48" s="100">
        <v>0</v>
      </c>
      <c r="K48" s="100">
        <v>1.2</v>
      </c>
      <c r="L48" s="100">
        <v>9.6</v>
      </c>
      <c r="M48" s="100">
        <v>0</v>
      </c>
      <c r="N48" s="100">
        <v>0</v>
      </c>
      <c r="O48" s="100">
        <v>44</v>
      </c>
      <c r="P48" s="100">
        <v>0</v>
      </c>
      <c r="Q48" s="101">
        <v>4.4000000000000004</v>
      </c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40</v>
      </c>
      <c r="C49" s="100">
        <v>2</v>
      </c>
      <c r="D49" s="100">
        <v>5.1000000000000005</v>
      </c>
      <c r="E49" s="100">
        <v>4.8</v>
      </c>
      <c r="F49" s="100">
        <v>0</v>
      </c>
      <c r="G49" s="100">
        <v>30.400000000000002</v>
      </c>
      <c r="H49" s="100">
        <v>0</v>
      </c>
      <c r="I49" s="100">
        <v>0</v>
      </c>
      <c r="J49" s="100">
        <v>0</v>
      </c>
      <c r="K49" s="100">
        <v>0</v>
      </c>
      <c r="L49" s="100">
        <v>9.6</v>
      </c>
      <c r="M49" s="100">
        <v>0</v>
      </c>
      <c r="N49" s="100">
        <v>0</v>
      </c>
      <c r="O49" s="100">
        <v>41.800000000000004</v>
      </c>
      <c r="P49" s="100">
        <v>0</v>
      </c>
      <c r="Q49" s="101">
        <v>2.2000000000000002</v>
      </c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42</v>
      </c>
      <c r="C50" s="100">
        <v>0</v>
      </c>
      <c r="D50" s="100">
        <v>4.8</v>
      </c>
      <c r="E50" s="100">
        <v>5.1000000000000005</v>
      </c>
      <c r="F50" s="100">
        <v>0</v>
      </c>
      <c r="G50" s="100">
        <v>30.400000000000002</v>
      </c>
      <c r="H50" s="100">
        <v>0</v>
      </c>
      <c r="I50" s="100">
        <v>0</v>
      </c>
      <c r="J50" s="100">
        <v>0</v>
      </c>
      <c r="K50" s="100">
        <v>1.2</v>
      </c>
      <c r="L50" s="100">
        <v>9.6</v>
      </c>
      <c r="M50" s="100">
        <v>0</v>
      </c>
      <c r="N50" s="100">
        <v>0</v>
      </c>
      <c r="O50" s="100">
        <v>44</v>
      </c>
      <c r="P50" s="100">
        <v>0</v>
      </c>
      <c r="Q50" s="101">
        <v>0</v>
      </c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40</v>
      </c>
      <c r="C51" s="100">
        <v>0</v>
      </c>
      <c r="D51" s="100">
        <v>4.8</v>
      </c>
      <c r="E51" s="100">
        <v>4.8</v>
      </c>
      <c r="F51" s="100">
        <v>0</v>
      </c>
      <c r="G51" s="100">
        <v>32</v>
      </c>
      <c r="H51" s="100">
        <v>0</v>
      </c>
      <c r="I51" s="100">
        <v>0</v>
      </c>
      <c r="J51" s="100">
        <v>0</v>
      </c>
      <c r="K51" s="100">
        <v>0</v>
      </c>
      <c r="L51" s="100">
        <v>10</v>
      </c>
      <c r="M51" s="100">
        <v>0</v>
      </c>
      <c r="N51" s="100">
        <v>0</v>
      </c>
      <c r="O51" s="100">
        <v>44</v>
      </c>
      <c r="P51" s="100">
        <v>0</v>
      </c>
      <c r="Q51" s="101">
        <v>0</v>
      </c>
    </row>
    <row r="52" spans="1:54" x14ac:dyDescent="0.2">
      <c r="A52" s="99" t="s">
        <v>14</v>
      </c>
      <c r="B52" s="100">
        <v>38</v>
      </c>
      <c r="C52" s="100">
        <v>0</v>
      </c>
      <c r="D52" s="100">
        <v>4.8</v>
      </c>
      <c r="E52" s="100">
        <v>4.8</v>
      </c>
      <c r="F52" s="100">
        <v>0</v>
      </c>
      <c r="G52" s="100">
        <v>30.400000000000002</v>
      </c>
      <c r="H52" s="100">
        <v>0</v>
      </c>
      <c r="I52" s="100">
        <v>0</v>
      </c>
      <c r="J52" s="100">
        <v>0</v>
      </c>
      <c r="K52" s="100">
        <v>0</v>
      </c>
      <c r="L52" s="100">
        <v>9.2000000000000011</v>
      </c>
      <c r="M52" s="100">
        <v>0</v>
      </c>
      <c r="N52" s="100">
        <v>0</v>
      </c>
      <c r="O52" s="100">
        <v>44</v>
      </c>
      <c r="P52" s="100">
        <v>2.2000000000000002</v>
      </c>
      <c r="Q52" s="101">
        <v>0</v>
      </c>
    </row>
    <row r="53" spans="1:54" x14ac:dyDescent="0.2">
      <c r="A53" s="99" t="s">
        <v>15</v>
      </c>
      <c r="B53" s="100">
        <v>40</v>
      </c>
      <c r="C53" s="100">
        <v>0</v>
      </c>
      <c r="D53" s="100">
        <v>5.1000000000000005</v>
      </c>
      <c r="E53" s="100">
        <v>5.1000000000000005</v>
      </c>
      <c r="F53" s="100">
        <v>0</v>
      </c>
      <c r="G53" s="100">
        <v>30.400000000000002</v>
      </c>
      <c r="H53" s="100">
        <v>0</v>
      </c>
      <c r="I53" s="100">
        <v>0</v>
      </c>
      <c r="J53" s="100">
        <v>0</v>
      </c>
      <c r="K53" s="100">
        <v>0</v>
      </c>
      <c r="L53" s="100">
        <v>10</v>
      </c>
      <c r="M53" s="100">
        <v>0</v>
      </c>
      <c r="N53" s="100">
        <v>0</v>
      </c>
      <c r="O53" s="100">
        <v>41.800000000000004</v>
      </c>
      <c r="P53" s="100">
        <v>0</v>
      </c>
      <c r="Q53" s="101">
        <v>2.2000000000000002</v>
      </c>
    </row>
    <row r="54" spans="1:54" x14ac:dyDescent="0.2">
      <c r="A54" s="99" t="s">
        <v>16</v>
      </c>
      <c r="B54" s="100">
        <v>40</v>
      </c>
      <c r="C54" s="100">
        <v>0</v>
      </c>
      <c r="D54" s="100">
        <v>5.4</v>
      </c>
      <c r="E54" s="100">
        <v>4.8</v>
      </c>
      <c r="F54" s="100">
        <v>0</v>
      </c>
      <c r="G54" s="100">
        <v>28.8</v>
      </c>
      <c r="H54" s="100">
        <v>0</v>
      </c>
      <c r="I54" s="100">
        <v>0</v>
      </c>
      <c r="J54" s="100">
        <v>0</v>
      </c>
      <c r="K54" s="100">
        <v>0</v>
      </c>
      <c r="L54" s="100">
        <v>9.2000000000000011</v>
      </c>
      <c r="M54" s="100">
        <v>0</v>
      </c>
      <c r="N54" s="100">
        <v>0</v>
      </c>
      <c r="O54" s="100">
        <v>41.800000000000004</v>
      </c>
      <c r="P54" s="100">
        <v>0</v>
      </c>
      <c r="Q54" s="101">
        <v>0</v>
      </c>
    </row>
    <row r="55" spans="1:54" x14ac:dyDescent="0.2">
      <c r="A55" s="99" t="s">
        <v>17</v>
      </c>
      <c r="B55" s="100">
        <v>40</v>
      </c>
      <c r="C55" s="100">
        <v>0</v>
      </c>
      <c r="D55" s="100">
        <v>5.1000000000000005</v>
      </c>
      <c r="E55" s="100">
        <v>5.1000000000000005</v>
      </c>
      <c r="F55" s="100">
        <v>0</v>
      </c>
      <c r="G55" s="100">
        <v>32</v>
      </c>
      <c r="H55" s="100">
        <v>0</v>
      </c>
      <c r="I55" s="100">
        <v>0</v>
      </c>
      <c r="J55" s="100">
        <v>0</v>
      </c>
      <c r="K55" s="100">
        <v>1.2</v>
      </c>
      <c r="L55" s="100">
        <v>10</v>
      </c>
      <c r="M55" s="100">
        <v>0</v>
      </c>
      <c r="N55" s="100">
        <v>0</v>
      </c>
      <c r="O55" s="100">
        <v>46.2</v>
      </c>
      <c r="P55" s="100">
        <v>0</v>
      </c>
      <c r="Q55" s="101">
        <v>0</v>
      </c>
    </row>
    <row r="56" spans="1:54" x14ac:dyDescent="0.2">
      <c r="A56" s="99" t="s">
        <v>18</v>
      </c>
      <c r="B56" s="100">
        <v>46</v>
      </c>
      <c r="C56" s="100">
        <v>0</v>
      </c>
      <c r="D56" s="100">
        <v>5.1000000000000005</v>
      </c>
      <c r="E56" s="100">
        <v>4.8</v>
      </c>
      <c r="F56" s="100">
        <v>0</v>
      </c>
      <c r="G56" s="100">
        <v>33.6</v>
      </c>
      <c r="H56" s="100">
        <v>0</v>
      </c>
      <c r="I56" s="100">
        <v>0</v>
      </c>
      <c r="J56" s="100">
        <v>0</v>
      </c>
      <c r="K56" s="100">
        <v>1.2</v>
      </c>
      <c r="L56" s="100">
        <v>10</v>
      </c>
      <c r="M56" s="100">
        <v>0</v>
      </c>
      <c r="N56" s="100">
        <v>0</v>
      </c>
      <c r="O56" s="100">
        <v>48.4</v>
      </c>
      <c r="P56" s="100">
        <v>0</v>
      </c>
      <c r="Q56" s="101">
        <v>2.2000000000000002</v>
      </c>
    </row>
    <row r="57" spans="1:54" x14ac:dyDescent="0.2">
      <c r="A57" s="99" t="s">
        <v>19</v>
      </c>
      <c r="B57" s="100">
        <v>48</v>
      </c>
      <c r="C57" s="100">
        <v>0</v>
      </c>
      <c r="D57" s="100">
        <v>5.4</v>
      </c>
      <c r="E57" s="100">
        <v>5.4</v>
      </c>
      <c r="F57" s="100">
        <v>0</v>
      </c>
      <c r="G57" s="100">
        <v>38.4</v>
      </c>
      <c r="H57" s="100">
        <v>0</v>
      </c>
      <c r="I57" s="100">
        <v>0</v>
      </c>
      <c r="J57" s="100">
        <v>0</v>
      </c>
      <c r="K57" s="100">
        <v>0</v>
      </c>
      <c r="L57" s="100">
        <v>10</v>
      </c>
      <c r="M57" s="100">
        <v>0</v>
      </c>
      <c r="N57" s="100">
        <v>0</v>
      </c>
      <c r="O57" s="100">
        <v>50.6</v>
      </c>
      <c r="P57" s="100">
        <v>2.2000000000000002</v>
      </c>
      <c r="Q57" s="101">
        <v>0</v>
      </c>
    </row>
    <row r="58" spans="1:54" x14ac:dyDescent="0.2">
      <c r="A58" s="99" t="s">
        <v>20</v>
      </c>
      <c r="B58" s="100">
        <v>44</v>
      </c>
      <c r="C58" s="100">
        <v>0</v>
      </c>
      <c r="D58" s="100">
        <v>5.4</v>
      </c>
      <c r="E58" s="100">
        <v>5.1000000000000005</v>
      </c>
      <c r="F58" s="100">
        <v>0</v>
      </c>
      <c r="G58" s="100">
        <v>33.6</v>
      </c>
      <c r="H58" s="100">
        <v>0</v>
      </c>
      <c r="I58" s="100">
        <v>0</v>
      </c>
      <c r="J58" s="100">
        <v>0</v>
      </c>
      <c r="K58" s="100">
        <v>0</v>
      </c>
      <c r="L58" s="100">
        <v>10</v>
      </c>
      <c r="M58" s="100">
        <v>0</v>
      </c>
      <c r="N58" s="100">
        <v>0</v>
      </c>
      <c r="O58" s="100">
        <v>48.4</v>
      </c>
      <c r="P58" s="100">
        <v>0</v>
      </c>
      <c r="Q58" s="101">
        <v>2.2000000000000002</v>
      </c>
    </row>
    <row r="59" spans="1:54" x14ac:dyDescent="0.2">
      <c r="A59" s="99" t="s">
        <v>21</v>
      </c>
      <c r="B59" s="100">
        <v>38</v>
      </c>
      <c r="C59" s="100">
        <v>0</v>
      </c>
      <c r="D59" s="100">
        <v>5.1000000000000005</v>
      </c>
      <c r="E59" s="100">
        <v>4.8</v>
      </c>
      <c r="F59" s="100">
        <v>0</v>
      </c>
      <c r="G59" s="100">
        <v>28.8</v>
      </c>
      <c r="H59" s="100">
        <v>0</v>
      </c>
      <c r="I59" s="100">
        <v>0</v>
      </c>
      <c r="J59" s="100">
        <v>0</v>
      </c>
      <c r="K59" s="100">
        <v>0</v>
      </c>
      <c r="L59" s="100">
        <v>9.6</v>
      </c>
      <c r="M59" s="100">
        <v>0</v>
      </c>
      <c r="N59" s="100">
        <v>0</v>
      </c>
      <c r="O59" s="100">
        <v>41.800000000000004</v>
      </c>
      <c r="P59" s="100">
        <v>0</v>
      </c>
      <c r="Q59" s="101">
        <v>2.2000000000000002</v>
      </c>
    </row>
    <row r="60" spans="1:54" x14ac:dyDescent="0.2">
      <c r="A60" s="99" t="s">
        <v>22</v>
      </c>
      <c r="B60" s="100">
        <v>36</v>
      </c>
      <c r="C60" s="100">
        <v>0</v>
      </c>
      <c r="D60" s="100">
        <v>5.1000000000000005</v>
      </c>
      <c r="E60" s="100">
        <v>5.1000000000000005</v>
      </c>
      <c r="F60" s="100">
        <v>0</v>
      </c>
      <c r="G60" s="100">
        <v>25.6</v>
      </c>
      <c r="H60" s="100">
        <v>0</v>
      </c>
      <c r="I60" s="100">
        <v>0</v>
      </c>
      <c r="J60" s="100">
        <v>0</v>
      </c>
      <c r="K60" s="100">
        <v>1.2</v>
      </c>
      <c r="L60" s="100">
        <v>10</v>
      </c>
      <c r="M60" s="100">
        <v>0</v>
      </c>
      <c r="N60" s="100">
        <v>0</v>
      </c>
      <c r="O60" s="100">
        <v>39.6</v>
      </c>
      <c r="P60" s="100">
        <v>0</v>
      </c>
      <c r="Q60" s="101">
        <v>4.4000000000000004</v>
      </c>
    </row>
    <row r="61" spans="1:54" x14ac:dyDescent="0.2">
      <c r="A61" s="99" t="s">
        <v>23</v>
      </c>
      <c r="B61" s="100">
        <v>36</v>
      </c>
      <c r="C61" s="100">
        <v>0</v>
      </c>
      <c r="D61" s="100">
        <v>5.4</v>
      </c>
      <c r="E61" s="100">
        <v>5.1000000000000005</v>
      </c>
      <c r="F61" s="100">
        <v>0</v>
      </c>
      <c r="G61" s="100">
        <v>25.6</v>
      </c>
      <c r="H61" s="100">
        <v>0</v>
      </c>
      <c r="I61" s="100">
        <v>0</v>
      </c>
      <c r="J61" s="100">
        <v>0</v>
      </c>
      <c r="K61" s="100">
        <v>0</v>
      </c>
      <c r="L61" s="100">
        <v>9.6</v>
      </c>
      <c r="M61" s="100">
        <v>0</v>
      </c>
      <c r="N61" s="100">
        <v>0</v>
      </c>
      <c r="O61" s="100">
        <v>39.6</v>
      </c>
      <c r="P61" s="100">
        <v>0</v>
      </c>
      <c r="Q61" s="101">
        <v>2.2000000000000002</v>
      </c>
    </row>
    <row r="62" spans="1:54" x14ac:dyDescent="0.2">
      <c r="A62" s="99" t="s">
        <v>24</v>
      </c>
      <c r="B62" s="100">
        <v>34</v>
      </c>
      <c r="C62" s="100">
        <v>0</v>
      </c>
      <c r="D62" s="100">
        <v>5.1000000000000005</v>
      </c>
      <c r="E62" s="100">
        <v>5.1000000000000005</v>
      </c>
      <c r="F62" s="100">
        <v>0</v>
      </c>
      <c r="G62" s="100">
        <v>24</v>
      </c>
      <c r="H62" s="100">
        <v>0</v>
      </c>
      <c r="I62" s="100">
        <v>0</v>
      </c>
      <c r="J62" s="100">
        <v>0</v>
      </c>
      <c r="K62" s="100">
        <v>0</v>
      </c>
      <c r="L62" s="100">
        <v>10</v>
      </c>
      <c r="M62" s="100">
        <v>0</v>
      </c>
      <c r="N62" s="100">
        <v>0</v>
      </c>
      <c r="O62" s="100">
        <v>39.6</v>
      </c>
      <c r="P62" s="100">
        <v>0</v>
      </c>
      <c r="Q62" s="101">
        <v>4.4000000000000004</v>
      </c>
    </row>
    <row r="63" spans="1:54" x14ac:dyDescent="0.2">
      <c r="A63" s="99" t="s">
        <v>25</v>
      </c>
      <c r="B63" s="100">
        <v>38</v>
      </c>
      <c r="C63" s="100">
        <v>0</v>
      </c>
      <c r="D63" s="100">
        <v>5.4</v>
      </c>
      <c r="E63" s="100">
        <v>5.1000000000000005</v>
      </c>
      <c r="F63" s="100">
        <v>0</v>
      </c>
      <c r="G63" s="100">
        <v>27.2</v>
      </c>
      <c r="H63" s="100">
        <v>0</v>
      </c>
      <c r="I63" s="100">
        <v>0</v>
      </c>
      <c r="J63" s="100">
        <v>0</v>
      </c>
      <c r="K63" s="100">
        <v>1.2</v>
      </c>
      <c r="L63" s="100">
        <v>9.2000000000000011</v>
      </c>
      <c r="M63" s="100">
        <v>0</v>
      </c>
      <c r="N63" s="100">
        <v>0</v>
      </c>
      <c r="O63" s="100">
        <v>39.6</v>
      </c>
      <c r="P63" s="100">
        <v>0</v>
      </c>
      <c r="Q63" s="101">
        <v>2.2000000000000002</v>
      </c>
    </row>
    <row r="64" spans="1:54" ht="13.5" thickBot="1" x14ac:dyDescent="0.25">
      <c r="A64" s="102" t="s">
        <v>26</v>
      </c>
      <c r="B64" s="103">
        <v>34</v>
      </c>
      <c r="C64" s="103">
        <v>0</v>
      </c>
      <c r="D64" s="103">
        <v>4.8</v>
      </c>
      <c r="E64" s="103">
        <v>4.8</v>
      </c>
      <c r="F64" s="103">
        <v>0</v>
      </c>
      <c r="G64" s="103">
        <v>27.2</v>
      </c>
      <c r="H64" s="103">
        <v>0</v>
      </c>
      <c r="I64" s="103">
        <v>0</v>
      </c>
      <c r="J64" s="103">
        <v>1.2</v>
      </c>
      <c r="K64" s="103">
        <v>0</v>
      </c>
      <c r="L64" s="103">
        <v>8</v>
      </c>
      <c r="M64" s="103">
        <v>0</v>
      </c>
      <c r="N64" s="103">
        <v>0</v>
      </c>
      <c r="O64" s="103">
        <v>39.6</v>
      </c>
      <c r="P64" s="103">
        <v>0</v>
      </c>
      <c r="Q64" s="104">
        <v>6.6000000000000005</v>
      </c>
    </row>
    <row r="65" spans="1:17" x14ac:dyDescent="0.2">
      <c r="A65" s="87" t="s">
        <v>2</v>
      </c>
      <c r="B65" s="91">
        <v>952</v>
      </c>
      <c r="C65" s="91">
        <v>2</v>
      </c>
      <c r="D65" s="91">
        <v>121.49999999999999</v>
      </c>
      <c r="E65" s="91">
        <v>119.39999999999995</v>
      </c>
      <c r="F65" s="91">
        <v>0</v>
      </c>
      <c r="G65" s="91">
        <v>724.80000000000007</v>
      </c>
      <c r="H65" s="91">
        <v>0</v>
      </c>
      <c r="I65" s="91">
        <v>0</v>
      </c>
      <c r="J65" s="91">
        <v>2.4</v>
      </c>
      <c r="K65" s="91">
        <v>9.6</v>
      </c>
      <c r="L65" s="91">
        <v>226.79999999999998</v>
      </c>
      <c r="M65" s="91">
        <v>0</v>
      </c>
      <c r="N65" s="91">
        <v>0</v>
      </c>
      <c r="O65" s="91">
        <v>1034</v>
      </c>
      <c r="P65" s="91">
        <v>4.4000000000000004</v>
      </c>
      <c r="Q65" s="91">
        <v>90.200000000000031</v>
      </c>
    </row>
    <row r="69" spans="1:17" ht="18" x14ac:dyDescent="0.25">
      <c r="A69" s="137" t="s">
        <v>85</v>
      </c>
      <c r="B69" s="137"/>
      <c r="C69" s="137"/>
      <c r="D69" s="137"/>
      <c r="E69" s="137"/>
      <c r="F69" s="137"/>
      <c r="G69" s="137"/>
      <c r="H69" s="137"/>
      <c r="I69" s="137"/>
      <c r="J69" s="105"/>
      <c r="K69" s="105"/>
      <c r="L69" s="105"/>
      <c r="M69" s="105"/>
      <c r="N69" s="105"/>
      <c r="O69" s="105"/>
    </row>
    <row r="70" spans="1:17" ht="18.75" thickBot="1" x14ac:dyDescent="0.3">
      <c r="A70" s="138" t="s">
        <v>57</v>
      </c>
      <c r="B70" s="139"/>
      <c r="C70" s="139"/>
      <c r="D70" s="139"/>
      <c r="E70" s="139"/>
      <c r="F70" s="106"/>
      <c r="G70" s="138" t="s">
        <v>58</v>
      </c>
      <c r="H70" s="139"/>
      <c r="I70" s="139"/>
      <c r="J70" s="139"/>
      <c r="K70" s="139"/>
      <c r="L70" s="81"/>
      <c r="M70" s="81"/>
      <c r="N70" s="81"/>
      <c r="O70" s="81"/>
    </row>
    <row r="71" spans="1:17" ht="13.5" thickBot="1" x14ac:dyDescent="0.25">
      <c r="A71" s="140" t="s">
        <v>59</v>
      </c>
      <c r="B71" s="141"/>
      <c r="C71" s="107" t="s">
        <v>60</v>
      </c>
      <c r="D71" s="108" t="s">
        <v>61</v>
      </c>
      <c r="E71" s="108" t="s">
        <v>62</v>
      </c>
      <c r="F71" s="106"/>
      <c r="G71" s="140" t="s">
        <v>59</v>
      </c>
      <c r="H71" s="141"/>
      <c r="I71" s="107" t="s">
        <v>60</v>
      </c>
      <c r="J71" s="108" t="s">
        <v>61</v>
      </c>
      <c r="K71" s="108" t="s">
        <v>62</v>
      </c>
      <c r="L71" s="81"/>
      <c r="M71" s="81"/>
      <c r="N71" s="81"/>
      <c r="O71" s="81"/>
    </row>
    <row r="72" spans="1:17" ht="38.25" x14ac:dyDescent="0.2">
      <c r="A72" s="109" t="s">
        <v>63</v>
      </c>
      <c r="B72" s="110" t="s">
        <v>64</v>
      </c>
      <c r="C72" s="111">
        <v>10000</v>
      </c>
      <c r="D72" s="111">
        <v>10000</v>
      </c>
      <c r="E72" s="111">
        <v>10000</v>
      </c>
      <c r="F72" s="112"/>
      <c r="G72" s="113" t="s">
        <v>63</v>
      </c>
      <c r="H72" s="114" t="s">
        <v>64</v>
      </c>
      <c r="I72" s="115">
        <v>10000</v>
      </c>
      <c r="J72" s="115">
        <v>10000</v>
      </c>
      <c r="K72" s="115">
        <v>10000</v>
      </c>
      <c r="L72" s="81"/>
      <c r="M72" s="81"/>
      <c r="N72" s="81"/>
      <c r="O72" s="81"/>
    </row>
    <row r="73" spans="1:17" ht="38.25" x14ac:dyDescent="0.2">
      <c r="A73" s="116" t="s">
        <v>65</v>
      </c>
      <c r="B73" s="117" t="s">
        <v>66</v>
      </c>
      <c r="C73" s="118">
        <v>14</v>
      </c>
      <c r="D73" s="118">
        <v>14</v>
      </c>
      <c r="E73" s="118">
        <v>14</v>
      </c>
      <c r="F73" s="112"/>
      <c r="G73" s="119" t="s">
        <v>65</v>
      </c>
      <c r="H73" s="117" t="s">
        <v>66</v>
      </c>
      <c r="I73" s="118">
        <v>12.2</v>
      </c>
      <c r="J73" s="118">
        <v>12.2</v>
      </c>
      <c r="K73" s="118">
        <v>12.2</v>
      </c>
      <c r="L73" s="81"/>
      <c r="M73" s="81"/>
      <c r="N73" s="81"/>
      <c r="O73" s="81"/>
    </row>
    <row r="74" spans="1:17" ht="38.25" x14ac:dyDescent="0.2">
      <c r="A74" s="116" t="s">
        <v>67</v>
      </c>
      <c r="B74" s="117" t="s">
        <v>68</v>
      </c>
      <c r="C74" s="118">
        <v>56.79</v>
      </c>
      <c r="D74" s="118">
        <v>56.79</v>
      </c>
      <c r="E74" s="118">
        <v>56.79</v>
      </c>
      <c r="F74" s="112"/>
      <c r="G74" s="119" t="s">
        <v>67</v>
      </c>
      <c r="H74" s="117" t="s">
        <v>68</v>
      </c>
      <c r="I74" s="118">
        <v>55.36</v>
      </c>
      <c r="J74" s="118">
        <v>55.36</v>
      </c>
      <c r="K74" s="118">
        <v>55.36</v>
      </c>
      <c r="L74" s="81"/>
      <c r="M74" s="81"/>
      <c r="N74" s="81"/>
      <c r="O74" s="81"/>
    </row>
    <row r="75" spans="1:17" ht="38.25" x14ac:dyDescent="0.2">
      <c r="A75" s="116" t="s">
        <v>69</v>
      </c>
      <c r="B75" s="117" t="s">
        <v>70</v>
      </c>
      <c r="C75" s="118">
        <v>0.24099999999999999</v>
      </c>
      <c r="D75" s="118">
        <v>0.24099999999999999</v>
      </c>
      <c r="E75" s="118">
        <v>0.24099999999999999</v>
      </c>
      <c r="F75" s="106"/>
      <c r="G75" s="119" t="s">
        <v>69</v>
      </c>
      <c r="H75" s="117" t="s">
        <v>70</v>
      </c>
      <c r="I75" s="118">
        <v>0.27300000000000002</v>
      </c>
      <c r="J75" s="118">
        <v>0.27300000000000002</v>
      </c>
      <c r="K75" s="118">
        <v>0.27300000000000002</v>
      </c>
      <c r="L75" s="81"/>
      <c r="M75" s="81"/>
      <c r="N75" s="81"/>
      <c r="O75" s="81"/>
    </row>
    <row r="76" spans="1:17" ht="51" x14ac:dyDescent="0.2">
      <c r="A76" s="116" t="s">
        <v>71</v>
      </c>
      <c r="B76" s="117" t="s">
        <v>72</v>
      </c>
      <c r="C76" s="118">
        <v>10.4</v>
      </c>
      <c r="D76" s="118">
        <v>10.4</v>
      </c>
      <c r="E76" s="118">
        <v>10.4</v>
      </c>
      <c r="F76" s="106"/>
      <c r="G76" s="119" t="s">
        <v>71</v>
      </c>
      <c r="H76" s="117" t="s">
        <v>72</v>
      </c>
      <c r="I76" s="118">
        <v>10.4</v>
      </c>
      <c r="J76" s="118">
        <v>10.4</v>
      </c>
      <c r="K76" s="118">
        <v>10.4</v>
      </c>
      <c r="L76" s="120">
        <v>4</v>
      </c>
      <c r="M76" s="120">
        <v>10</v>
      </c>
      <c r="N76" s="121">
        <v>22</v>
      </c>
      <c r="O76" s="81"/>
    </row>
    <row r="77" spans="1:17" x14ac:dyDescent="0.2">
      <c r="A77" s="142" t="s">
        <v>73</v>
      </c>
      <c r="B77" s="117" t="s">
        <v>74</v>
      </c>
      <c r="C77" s="122">
        <f>B10</f>
        <v>42</v>
      </c>
      <c r="D77" s="123">
        <f>B16</f>
        <v>48</v>
      </c>
      <c r="E77" s="123">
        <v>40</v>
      </c>
      <c r="F77" s="106"/>
      <c r="G77" s="145" t="s">
        <v>73</v>
      </c>
      <c r="H77" s="117" t="s">
        <v>74</v>
      </c>
      <c r="I77" s="123">
        <f>C11</f>
        <v>0</v>
      </c>
      <c r="J77" s="123">
        <f>C16</f>
        <v>0</v>
      </c>
      <c r="K77" s="123">
        <f>C25</f>
        <v>0</v>
      </c>
      <c r="L77" s="124">
        <f>(C77+I77)/1000</f>
        <v>4.2000000000000003E-2</v>
      </c>
      <c r="M77" s="124">
        <f>(D77+J77)/1000</f>
        <v>4.8000000000000001E-2</v>
      </c>
      <c r="N77" s="124">
        <f t="shared" ref="L77:N78" si="1">(E77+K77)/1000</f>
        <v>0.04</v>
      </c>
      <c r="O77" s="81" t="s">
        <v>75</v>
      </c>
    </row>
    <row r="78" spans="1:17" x14ac:dyDescent="0.2">
      <c r="A78" s="143"/>
      <c r="B78" s="117" t="s">
        <v>76</v>
      </c>
      <c r="C78" s="123">
        <f>B44</f>
        <v>38</v>
      </c>
      <c r="D78" s="123">
        <f>B50</f>
        <v>42</v>
      </c>
      <c r="E78" s="123">
        <f>B62</f>
        <v>34</v>
      </c>
      <c r="F78" s="106"/>
      <c r="G78" s="146"/>
      <c r="H78" s="117" t="s">
        <v>76</v>
      </c>
      <c r="I78" s="123">
        <f>C44</f>
        <v>0</v>
      </c>
      <c r="J78" s="123">
        <f>C49</f>
        <v>2</v>
      </c>
      <c r="K78" s="123">
        <f>C58</f>
        <v>0</v>
      </c>
      <c r="L78" s="124">
        <f t="shared" si="1"/>
        <v>3.7999999999999999E-2</v>
      </c>
      <c r="M78" s="124">
        <f t="shared" si="1"/>
        <v>4.3999999999999997E-2</v>
      </c>
      <c r="N78" s="124">
        <f t="shared" si="1"/>
        <v>3.4000000000000002E-2</v>
      </c>
      <c r="O78" s="81" t="s">
        <v>77</v>
      </c>
    </row>
    <row r="79" spans="1:17" x14ac:dyDescent="0.2">
      <c r="A79" s="144"/>
      <c r="B79" s="117" t="s">
        <v>78</v>
      </c>
      <c r="C79" s="125">
        <f>SQRT(C77^2+C78^2)</f>
        <v>56.639209034025185</v>
      </c>
      <c r="D79" s="125">
        <f>SQRT(D77^2+D78^2)</f>
        <v>63.7808748764079</v>
      </c>
      <c r="E79" s="125">
        <f>SQRT(E77^2+E78^2)</f>
        <v>52.497618993626752</v>
      </c>
      <c r="F79" s="106"/>
      <c r="G79" s="147"/>
      <c r="H79" s="117" t="s">
        <v>78</v>
      </c>
      <c r="I79" s="125">
        <f>SQRT(I77^2+I78^2)</f>
        <v>0</v>
      </c>
      <c r="J79" s="125">
        <f>SQRT(J77^2+J78^2)</f>
        <v>2</v>
      </c>
      <c r="K79" s="125">
        <f>SQRT(K77^2+K78^2)</f>
        <v>0</v>
      </c>
      <c r="L79" s="81"/>
      <c r="M79" s="81"/>
      <c r="N79" s="81"/>
      <c r="O79" s="81"/>
    </row>
    <row r="80" spans="1:17" ht="39" thickBot="1" x14ac:dyDescent="0.25">
      <c r="A80" s="126" t="s">
        <v>79</v>
      </c>
      <c r="B80" s="127" t="s">
        <v>80</v>
      </c>
      <c r="C80" s="128">
        <f>C79/C72</f>
        <v>5.6639209034025188E-3</v>
      </c>
      <c r="D80" s="128">
        <f>D79/D72</f>
        <v>6.3780874876407899E-3</v>
      </c>
      <c r="E80" s="128">
        <f>E79/E72</f>
        <v>5.249761899362675E-3</v>
      </c>
      <c r="F80" s="106"/>
      <c r="G80" s="129" t="s">
        <v>79</v>
      </c>
      <c r="H80" s="127" t="s">
        <v>80</v>
      </c>
      <c r="I80" s="128">
        <f>I79/I72</f>
        <v>0</v>
      </c>
      <c r="J80" s="128">
        <f>J79/J72</f>
        <v>2.0000000000000001E-4</v>
      </c>
      <c r="K80" s="128">
        <f>K79/K72</f>
        <v>0</v>
      </c>
      <c r="L80" s="81"/>
      <c r="M80" s="81"/>
      <c r="N80" s="81"/>
      <c r="O80" s="81"/>
    </row>
    <row r="81" spans="1:15" ht="38.25" x14ac:dyDescent="0.2">
      <c r="A81" s="130" t="s">
        <v>81</v>
      </c>
      <c r="B81" s="114" t="s">
        <v>82</v>
      </c>
      <c r="C81" s="131">
        <f>C74*C80^2+C73</f>
        <v>14.0018218232</v>
      </c>
      <c r="D81" s="131">
        <f>D74*D80^2+D73</f>
        <v>14.0023102172</v>
      </c>
      <c r="E81" s="131">
        <f>E74*E80^2+E73</f>
        <v>14.0015651324</v>
      </c>
      <c r="F81" s="106"/>
      <c r="G81" s="113" t="s">
        <v>81</v>
      </c>
      <c r="H81" s="114" t="s">
        <v>82</v>
      </c>
      <c r="I81" s="131">
        <f>I74*I80^2+I73</f>
        <v>12.2</v>
      </c>
      <c r="J81" s="131">
        <f>J74*J80^2+J73</f>
        <v>12.2000022144</v>
      </c>
      <c r="K81" s="131">
        <f>K74*K80^2+K73</f>
        <v>12.2</v>
      </c>
      <c r="L81" s="81"/>
      <c r="M81" s="81"/>
      <c r="N81" s="81"/>
      <c r="O81" s="81"/>
    </row>
    <row r="82" spans="1:15" ht="51.75" thickBot="1" x14ac:dyDescent="0.25">
      <c r="A82" s="132" t="s">
        <v>83</v>
      </c>
      <c r="B82" s="133" t="s">
        <v>84</v>
      </c>
      <c r="C82" s="134">
        <f>(C76*C80^2+C75)/100*C72</f>
        <v>24.133363199999998</v>
      </c>
      <c r="D82" s="134">
        <f>(D76*D80^2+D75)/100*D72</f>
        <v>24.142307200000001</v>
      </c>
      <c r="E82" s="134">
        <f>(E76*E80^2+E75)/100*E72</f>
        <v>24.1286624</v>
      </c>
      <c r="F82" s="106"/>
      <c r="G82" s="135" t="s">
        <v>83</v>
      </c>
      <c r="H82" s="133" t="s">
        <v>84</v>
      </c>
      <c r="I82" s="134">
        <f>(I76*I80^2+I75)/100*I72</f>
        <v>27.3</v>
      </c>
      <c r="J82" s="134">
        <f>(J76*J80^2+J75)/100*J72</f>
        <v>27.3000416</v>
      </c>
      <c r="K82" s="134">
        <f>(K76*K80^2+K75)/100*K72</f>
        <v>27.3</v>
      </c>
      <c r="L82" s="81"/>
      <c r="M82" s="81"/>
      <c r="N82" s="81"/>
      <c r="O82" s="81"/>
    </row>
  </sheetData>
  <mergeCells count="7">
    <mergeCell ref="A77:A79"/>
    <mergeCell ref="G77:G79"/>
    <mergeCell ref="A69:I69"/>
    <mergeCell ref="A70:E70"/>
    <mergeCell ref="G70:K70"/>
    <mergeCell ref="A71:B71"/>
    <mergeCell ref="G71:H7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Стеклозавод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2019-07-16T10:58:55Z</dcterms:modified>
</cp:coreProperties>
</file>